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8412" windowHeight="4812" firstSheet="6" activeTab="12"/>
  </bookViews>
  <sheets>
    <sheet name="ENE-07" sheetId="1" r:id="rId1"/>
    <sheet name="FEB-07" sheetId="2" r:id="rId2"/>
    <sheet name="MAR-07" sheetId="3" r:id="rId3"/>
    <sheet name="ABR-07" sheetId="4" r:id="rId4"/>
    <sheet name="MAY-07" sheetId="5" r:id="rId5"/>
    <sheet name="JUN-07" sheetId="6" r:id="rId6"/>
    <sheet name="JUL-07 " sheetId="7" r:id="rId7"/>
    <sheet name="AGO-07" sheetId="8" r:id="rId8"/>
    <sheet name="SEP-07" sheetId="9" r:id="rId9"/>
    <sheet name="OCT-07" sheetId="10" r:id="rId10"/>
    <sheet name="NOV-07" sheetId="11" r:id="rId11"/>
    <sheet name="DIC-07" sheetId="12" r:id="rId12"/>
    <sheet name="ACUM ENE-SEP" sheetId="13" r:id="rId13"/>
  </sheets>
  <definedNames/>
  <calcPr fullCalcOnLoad="1"/>
</workbook>
</file>

<file path=xl/sharedStrings.xml><?xml version="1.0" encoding="utf-8"?>
<sst xmlns="http://schemas.openxmlformats.org/spreadsheetml/2006/main" count="421" uniqueCount="42">
  <si>
    <t>ANQ</t>
  </si>
  <si>
    <t>ARE</t>
  </si>
  <si>
    <t>AIRES</t>
  </si>
  <si>
    <t>AVA</t>
  </si>
  <si>
    <t>AVIANCA</t>
  </si>
  <si>
    <t>NSE</t>
  </si>
  <si>
    <t>OTR</t>
  </si>
  <si>
    <t>OTRA</t>
  </si>
  <si>
    <t>RPB</t>
  </si>
  <si>
    <t>AEROREPUBLICA</t>
  </si>
  <si>
    <t>SAM</t>
  </si>
  <si>
    <t>SATENA</t>
  </si>
  <si>
    <t>ADA</t>
  </si>
  <si>
    <t>EMPRESA</t>
  </si>
  <si>
    <t>SIGLA</t>
  </si>
  <si>
    <t>NOMBRE</t>
  </si>
  <si>
    <t>2007 ENERO</t>
  </si>
  <si>
    <t>CV</t>
  </si>
  <si>
    <t>DP</t>
  </si>
  <si>
    <t>DV</t>
  </si>
  <si>
    <t>ID</t>
  </si>
  <si>
    <t>MM</t>
  </si>
  <si>
    <t>RE</t>
  </si>
  <si>
    <t>SV</t>
  </si>
  <si>
    <t>ZZ</t>
  </si>
  <si>
    <t>2007 FEBRERO</t>
  </si>
  <si>
    <t>2007 MARZO</t>
  </si>
  <si>
    <t>2007 ABRIL</t>
  </si>
  <si>
    <t>TOTAL</t>
  </si>
  <si>
    <t>PASAJEROS MOVILIZADOS</t>
  </si>
  <si>
    <t>QUEJAS POR CADA 10.000 PASAJEROS</t>
  </si>
  <si>
    <t>QUEJAS POR AEROLINEA Y MOTIVO</t>
  </si>
  <si>
    <t>OPERACIÓN NACIONAL</t>
  </si>
  <si>
    <t>2007 MAYO</t>
  </si>
  <si>
    <t>2007 JUNIO</t>
  </si>
  <si>
    <t>2007 JULIO</t>
  </si>
  <si>
    <t>2007 AGOSTO</t>
  </si>
  <si>
    <t>2007 SEPTIEMBRE</t>
  </si>
  <si>
    <t>2007 OCTUBRE</t>
  </si>
  <si>
    <t>2007 NOVIEMBRE</t>
  </si>
  <si>
    <t>2007 DICIEMBRE</t>
  </si>
  <si>
    <t>ACUM ENE-DIC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</si>
</sst>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/yy"/>
    <numFmt numFmtId="169" formatCode="d\-mmm\-yy"/>
    <numFmt numFmtId="170" formatCode="d\-mmm"/>
    <numFmt numFmtId="171" formatCode="h:mm\ AM/PM"/>
    <numFmt numFmtId="172" formatCode="h:mm:ss\ AM/PM"/>
    <numFmt numFmtId="173" formatCode="h:mm"/>
    <numFmt numFmtId="174" formatCode="h:mm:ss"/>
    <numFmt numFmtId="175" formatCode="m/d/yy\ h:mm"/>
    <numFmt numFmtId="176" formatCode="d\ h:mm"/>
    <numFmt numFmtId="177" formatCode="0.0"/>
    <numFmt numFmtId="178" formatCode="h:mm\ \a\.m\./\p\.m\."/>
    <numFmt numFmtId="179" formatCode="h:mm:ss\ \a\.m\./\p\.m\."/>
    <numFmt numFmtId="180" formatCode="0.000"/>
    <numFmt numFmtId="181" formatCode="0.0000000"/>
    <numFmt numFmtId="182" formatCode="0.000000"/>
    <numFmt numFmtId="183" formatCode="0.00000"/>
    <numFmt numFmtId="184" formatCode="0.0000"/>
    <numFmt numFmtId="185" formatCode="mmmm\-yy"/>
    <numFmt numFmtId="186" formatCode="0.0%"/>
    <numFmt numFmtId="187" formatCode="#,##0.0"/>
  </numFmts>
  <fonts count="22">
    <font>
      <sz val="10"/>
      <name val=""/>
      <family val="0"/>
    </font>
    <font>
      <b/>
      <sz val="10"/>
      <name val=""/>
      <family val="0"/>
    </font>
    <font>
      <i/>
      <sz val="10"/>
      <name val=""/>
      <family val="0"/>
    </font>
    <font>
      <b/>
      <i/>
      <sz val="10"/>
      <name val=""/>
      <family val="0"/>
    </font>
    <font>
      <b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"/>
      <family val="0"/>
    </font>
    <font>
      <u val="single"/>
      <sz val="10"/>
      <color indexed="36"/>
      <name val=""/>
      <family val="0"/>
    </font>
    <font>
      <sz val="8"/>
      <name val=""/>
      <family val="0"/>
    </font>
    <font>
      <b/>
      <sz val="14"/>
      <name val="Arial"/>
      <family val="2"/>
    </font>
    <font>
      <b/>
      <sz val="11"/>
      <name val="Arial"/>
      <family val="2"/>
    </font>
    <font>
      <sz val="1.75"/>
      <name val="Arial"/>
      <family val="2"/>
    </font>
    <font>
      <sz val="3.5"/>
      <name val="Arial"/>
      <family val="0"/>
    </font>
    <font>
      <sz val="2.25"/>
      <name val="Arial"/>
      <family val="2"/>
    </font>
    <font>
      <b/>
      <sz val="2.25"/>
      <name val="Arial"/>
      <family val="2"/>
    </font>
    <font>
      <sz val="2"/>
      <name val="Arial"/>
      <family val="2"/>
    </font>
    <font>
      <sz val="8.25"/>
      <name val="Arial"/>
      <family val="2"/>
    </font>
    <font>
      <b/>
      <sz val="8"/>
      <name val="Arial"/>
      <family val="2"/>
    </font>
    <font>
      <sz val="11.5"/>
      <name val="Arial"/>
      <family val="0"/>
    </font>
    <font>
      <sz val="11.75"/>
      <name val="Arial"/>
      <family val="0"/>
    </font>
    <font>
      <sz val="8"/>
      <name val="Arial"/>
      <family val="2"/>
    </font>
    <font>
      <sz val="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17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177" fontId="0" fillId="3" borderId="1" xfId="0" applyNumberFormat="1" applyFill="1" applyBorder="1" applyAlignment="1">
      <alignment/>
    </xf>
    <xf numFmtId="177" fontId="0" fillId="0" borderId="1" xfId="0" applyNumberFormat="1" applyBorder="1" applyAlignment="1">
      <alignment/>
    </xf>
    <xf numFmtId="3" fontId="5" fillId="3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4" fillId="3" borderId="1" xfId="0" applyFont="1" applyFill="1" applyBorder="1" applyAlignment="1">
      <alignment horizontal="left"/>
    </xf>
    <xf numFmtId="3" fontId="8" fillId="2" borderId="1" xfId="0" applyNumberFormat="1" applyFont="1" applyFill="1" applyBorder="1" applyAlignment="1" quotePrefix="1">
      <alignment horizontal="center" vertical="center" wrapText="1"/>
    </xf>
    <xf numFmtId="17" fontId="4" fillId="2" borderId="2" xfId="0" applyNumberFormat="1" applyFont="1" applyFill="1" applyBorder="1" applyAlignment="1">
      <alignment horizontal="center"/>
    </xf>
    <xf numFmtId="17" fontId="4" fillId="2" borderId="3" xfId="0" applyNumberFormat="1" applyFont="1" applyFill="1" applyBorder="1" applyAlignment="1">
      <alignment horizontal="center"/>
    </xf>
    <xf numFmtId="17" fontId="4" fillId="2" borderId="4" xfId="0" applyNumberFormat="1" applyFont="1" applyFill="1" applyBorder="1" applyAlignment="1">
      <alignment horizontal="center"/>
    </xf>
    <xf numFmtId="0" fontId="9" fillId="0" borderId="0" xfId="0" applyFont="1" applyAlignment="1" quotePrefix="1">
      <alignment horizontal="left"/>
    </xf>
    <xf numFmtId="0" fontId="10" fillId="0" borderId="5" xfId="0" applyFont="1" applyBorder="1" applyAlignment="1">
      <alignment horizontal="left"/>
    </xf>
    <xf numFmtId="0" fontId="8" fillId="2" borderId="1" xfId="0" applyFont="1" applyFill="1" applyBorder="1" applyAlignment="1" quotePrefix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17" fontId="4" fillId="2" borderId="2" xfId="0" applyNumberFormat="1" applyFont="1" applyFill="1" applyBorder="1" applyAlignment="1" quotePrefix="1">
      <alignment horizontal="center"/>
    </xf>
    <xf numFmtId="17" fontId="4" fillId="2" borderId="3" xfId="0" applyNumberFormat="1" applyFont="1" applyFill="1" applyBorder="1" applyAlignment="1" quotePrefix="1">
      <alignment horizontal="center"/>
    </xf>
    <xf numFmtId="17" fontId="4" fillId="2" borderId="4" xfId="0" applyNumberFormat="1" applyFont="1" applyFill="1" applyBorder="1" applyAlignment="1" quotePrefix="1">
      <alignment horizontal="center"/>
    </xf>
    <xf numFmtId="17" fontId="4" fillId="2" borderId="1" xfId="0" applyNumberFormat="1" applyFont="1" applyFill="1" applyBorder="1" applyAlignment="1" quotePrefix="1">
      <alignment horizontal="center"/>
    </xf>
    <xf numFmtId="0" fontId="10" fillId="0" borderId="0" xfId="0" applyFont="1" applyBorder="1" applyAlignment="1">
      <alignment horizontal="left"/>
    </xf>
    <xf numFmtId="17" fontId="4" fillId="2" borderId="1" xfId="0" applyNumberFormat="1" applyFont="1" applyFill="1" applyBorder="1" applyAlignment="1">
      <alignment horizontal="center"/>
    </xf>
    <xf numFmtId="177" fontId="8" fillId="2" borderId="1" xfId="0" applyNumberFormat="1" applyFont="1" applyFill="1" applyBorder="1" applyAlignment="1" quotePrefix="1">
      <alignment horizontal="center" vertical="center" wrapText="1"/>
    </xf>
  </cellXfs>
  <cellStyles count="5">
    <cellStyle name="Normal" xfId="0"/>
    <cellStyle name="Hyperlink" xfId="15"/>
    <cellStyle name="Followed Hyperlink" xfId="16"/>
    <cellStyle name="Currency" xfId="17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/>
              <a:t>COMPARATIVO DE QUEJAS POR CADA 10.000 PAX 2006-2007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'ACUM ENE-SEP'!#REF!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'ACUM ENE-SEP'!#REF!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'ACUM ENE-SEP'!#REF!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'ACUM ENE-SEP'!#REF!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'ACUM ENE-SEP'!#REF!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'ACUM ENE-SEP'!#REF!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'ACUM ENE-SEP'!#REF!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'ACUM ENE-SEP'!#REF!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'ACUM ENE-SEP'!#REF!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43106464"/>
        <c:axId val="52413857"/>
      </c:barChart>
      <c:catAx>
        <c:axId val="43106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52413857"/>
        <c:crosses val="autoZero"/>
        <c:auto val="1"/>
        <c:lblOffset val="100"/>
        <c:noMultiLvlLbl val="0"/>
      </c:catAx>
      <c:valAx>
        <c:axId val="5241385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31064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QUEJAS POR CADA 10.000 PAX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55"/>
          <c:w val="0.97725"/>
          <c:h val="0.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'ACUM ENE-SEP'!$B$15:$B$20</c:f>
              <c:strCache/>
            </c:strRef>
          </c:cat>
          <c:val>
            <c:numRef>
              <c:f>'ACUM ENE-SEP'!$C$15:$C$20</c:f>
              <c:numCache/>
            </c:numRef>
          </c:val>
        </c:ser>
        <c:axId val="1962666"/>
        <c:axId val="17663995"/>
      </c:barChart>
      <c:catAx>
        <c:axId val="1962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17663995"/>
        <c:crosses val="autoZero"/>
        <c:auto val="1"/>
        <c:lblOffset val="100"/>
        <c:noMultiLvlLbl val="0"/>
      </c:catAx>
      <c:valAx>
        <c:axId val="17663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9626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26</xdr:row>
      <xdr:rowOff>0</xdr:rowOff>
    </xdr:from>
    <xdr:to>
      <xdr:col>15</xdr:col>
      <xdr:colOff>762000</xdr:colOff>
      <xdr:row>26</xdr:row>
      <xdr:rowOff>0</xdr:rowOff>
    </xdr:to>
    <xdr:graphicFrame>
      <xdr:nvGraphicFramePr>
        <xdr:cNvPr id="1" name="Chart 3"/>
        <xdr:cNvGraphicFramePr/>
      </xdr:nvGraphicFramePr>
      <xdr:xfrm>
        <a:off x="3562350" y="4400550"/>
        <a:ext cx="5657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12</xdr:row>
      <xdr:rowOff>9525</xdr:rowOff>
    </xdr:from>
    <xdr:to>
      <xdr:col>12</xdr:col>
      <xdr:colOff>866775</xdr:colOff>
      <xdr:row>27</xdr:row>
      <xdr:rowOff>85725</xdr:rowOff>
    </xdr:to>
    <xdr:graphicFrame>
      <xdr:nvGraphicFramePr>
        <xdr:cNvPr id="2" name="Chart 4"/>
        <xdr:cNvGraphicFramePr/>
      </xdr:nvGraphicFramePr>
      <xdr:xfrm>
        <a:off x="2171700" y="2143125"/>
        <a:ext cx="46005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B17" sqref="B17"/>
    </sheetView>
  </sheetViews>
  <sheetFormatPr defaultColWidth="11.00390625" defaultRowHeight="12.75"/>
  <cols>
    <col min="1" max="1" width="6.625" style="1" bestFit="1" customWidth="1"/>
    <col min="2" max="2" width="16.875" style="1" bestFit="1" customWidth="1"/>
    <col min="3" max="5" width="3.50390625" style="0" bestFit="1" customWidth="1"/>
    <col min="6" max="6" width="2.875" style="0" bestFit="1" customWidth="1"/>
    <col min="7" max="7" width="4.125" style="0" bestFit="1" customWidth="1"/>
    <col min="8" max="9" width="3.50390625" style="0" bestFit="1" customWidth="1"/>
    <col min="10" max="10" width="3.00390625" style="0" bestFit="1" customWidth="1"/>
    <col min="11" max="11" width="7.125" style="0" bestFit="1" customWidth="1"/>
    <col min="12" max="12" width="11.50390625" style="11" customWidth="1"/>
  </cols>
  <sheetData>
    <row r="1" spans="1:13" ht="17.25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3.5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7.25" customHeight="1">
      <c r="A3" s="28" t="s">
        <v>13</v>
      </c>
      <c r="B3" s="28"/>
      <c r="C3" s="22" t="s">
        <v>16</v>
      </c>
      <c r="D3" s="23"/>
      <c r="E3" s="23"/>
      <c r="F3" s="23"/>
      <c r="G3" s="23"/>
      <c r="H3" s="23"/>
      <c r="I3" s="23"/>
      <c r="J3" s="23"/>
      <c r="K3" s="24"/>
      <c r="L3" s="21" t="s">
        <v>29</v>
      </c>
      <c r="M3" s="27" t="s">
        <v>30</v>
      </c>
    </row>
    <row r="4" spans="1:13" ht="16.5" customHeight="1">
      <c r="A4" s="5" t="s">
        <v>14</v>
      </c>
      <c r="B4" s="5" t="s">
        <v>15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28</v>
      </c>
      <c r="L4" s="21"/>
      <c r="M4" s="27"/>
    </row>
    <row r="5" spans="1:13" ht="12.75">
      <c r="A5" s="20" t="s">
        <v>28</v>
      </c>
      <c r="B5" s="20"/>
      <c r="C5" s="6">
        <f aca="true" t="shared" si="0" ref="C5:J5">SUM(C6:C12)</f>
        <v>22</v>
      </c>
      <c r="D5" s="6">
        <f t="shared" si="0"/>
        <v>16</v>
      </c>
      <c r="E5" s="6">
        <f t="shared" si="0"/>
        <v>12</v>
      </c>
      <c r="F5" s="6">
        <f t="shared" si="0"/>
        <v>1</v>
      </c>
      <c r="G5" s="6">
        <f t="shared" si="0"/>
        <v>8</v>
      </c>
      <c r="H5" s="6">
        <f t="shared" si="0"/>
        <v>1</v>
      </c>
      <c r="I5" s="6">
        <f t="shared" si="0"/>
        <v>7</v>
      </c>
      <c r="J5" s="6">
        <f t="shared" si="0"/>
        <v>11</v>
      </c>
      <c r="K5" s="6">
        <f>SUM(C5:J5)</f>
        <v>78</v>
      </c>
      <c r="L5" s="9">
        <f>SUM(L6:L12)</f>
        <v>734535</v>
      </c>
      <c r="M5" s="7">
        <f>+K5*10000/L5</f>
        <v>1.0618963017419183</v>
      </c>
    </row>
    <row r="6" spans="1:13" ht="12.75">
      <c r="A6" s="2" t="s">
        <v>0</v>
      </c>
      <c r="B6" s="2" t="s">
        <v>12</v>
      </c>
      <c r="C6" s="2">
        <v>2</v>
      </c>
      <c r="D6" s="2">
        <v>2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f>SUM(C6:J6)</f>
        <v>4</v>
      </c>
      <c r="L6" s="10">
        <v>15078</v>
      </c>
      <c r="M6" s="8">
        <f aca="true" t="shared" si="1" ref="M6:M11">+K6*10000/L6</f>
        <v>2.652871733651678</v>
      </c>
    </row>
    <row r="7" spans="1:13" ht="12.75">
      <c r="A7" s="2" t="s">
        <v>1</v>
      </c>
      <c r="B7" s="2" t="s">
        <v>2</v>
      </c>
      <c r="C7" s="2">
        <v>1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f aca="true" t="shared" si="2" ref="K7:K12">SUM(C7:J7)</f>
        <v>2</v>
      </c>
      <c r="L7" s="10">
        <v>43633</v>
      </c>
      <c r="M7" s="8">
        <f t="shared" si="1"/>
        <v>0.45836866591799785</v>
      </c>
    </row>
    <row r="8" spans="1:13" ht="12.75">
      <c r="A8" s="2" t="s">
        <v>3</v>
      </c>
      <c r="B8" s="2" t="s">
        <v>4</v>
      </c>
      <c r="C8" s="2">
        <v>10</v>
      </c>
      <c r="D8" s="2">
        <v>9</v>
      </c>
      <c r="E8" s="2">
        <v>7</v>
      </c>
      <c r="F8" s="2">
        <v>0</v>
      </c>
      <c r="G8" s="2">
        <v>4</v>
      </c>
      <c r="H8" s="2">
        <v>0</v>
      </c>
      <c r="I8" s="2">
        <v>3</v>
      </c>
      <c r="J8" s="2">
        <v>7</v>
      </c>
      <c r="K8" s="2">
        <f t="shared" si="2"/>
        <v>40</v>
      </c>
      <c r="L8" s="10">
        <v>290022</v>
      </c>
      <c r="M8" s="8">
        <f t="shared" si="1"/>
        <v>1.3792057154284847</v>
      </c>
    </row>
    <row r="9" spans="1:13" ht="12.75">
      <c r="A9" s="2" t="s">
        <v>5</v>
      </c>
      <c r="B9" s="2" t="s">
        <v>11</v>
      </c>
      <c r="C9" s="2">
        <v>7</v>
      </c>
      <c r="D9" s="2">
        <v>2</v>
      </c>
      <c r="E9" s="2">
        <v>3</v>
      </c>
      <c r="F9" s="2">
        <v>1</v>
      </c>
      <c r="G9" s="2">
        <v>3</v>
      </c>
      <c r="H9" s="2">
        <v>1</v>
      </c>
      <c r="I9" s="2">
        <v>1</v>
      </c>
      <c r="J9" s="2">
        <v>0</v>
      </c>
      <c r="K9" s="2">
        <f t="shared" si="2"/>
        <v>18</v>
      </c>
      <c r="L9" s="10">
        <v>85651</v>
      </c>
      <c r="M9" s="8">
        <f t="shared" si="1"/>
        <v>2.1015516456316914</v>
      </c>
    </row>
    <row r="10" spans="1:13" ht="12.75">
      <c r="A10" s="2" t="s">
        <v>8</v>
      </c>
      <c r="B10" s="2" t="s">
        <v>9</v>
      </c>
      <c r="C10" s="2">
        <v>2</v>
      </c>
      <c r="D10" s="2">
        <v>2</v>
      </c>
      <c r="E10" s="2">
        <v>2</v>
      </c>
      <c r="F10" s="2">
        <v>0</v>
      </c>
      <c r="G10" s="2">
        <v>1</v>
      </c>
      <c r="H10" s="2">
        <v>0</v>
      </c>
      <c r="I10" s="2">
        <v>3</v>
      </c>
      <c r="J10" s="2">
        <v>4</v>
      </c>
      <c r="K10" s="2">
        <f t="shared" si="2"/>
        <v>14</v>
      </c>
      <c r="L10" s="10">
        <v>181329</v>
      </c>
      <c r="M10" s="8">
        <f t="shared" si="1"/>
        <v>0.7720772739054426</v>
      </c>
    </row>
    <row r="11" spans="1:13" ht="12.75">
      <c r="A11" s="2" t="s">
        <v>10</v>
      </c>
      <c r="B11" s="2" t="s">
        <v>10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f t="shared" si="2"/>
        <v>0</v>
      </c>
      <c r="L11" s="10">
        <v>118822</v>
      </c>
      <c r="M11" s="8">
        <f t="shared" si="1"/>
        <v>0</v>
      </c>
    </row>
    <row r="12" spans="1:13" ht="12.75" hidden="1">
      <c r="A12" s="2" t="s">
        <v>6</v>
      </c>
      <c r="B12" s="2" t="s">
        <v>7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f t="shared" si="2"/>
        <v>0</v>
      </c>
      <c r="L12" s="10"/>
      <c r="M12" s="8"/>
    </row>
  </sheetData>
  <mergeCells count="7">
    <mergeCell ref="A5:B5"/>
    <mergeCell ref="L3:L4"/>
    <mergeCell ref="C3:K3"/>
    <mergeCell ref="A1:M1"/>
    <mergeCell ref="A2:M2"/>
    <mergeCell ref="M3:M4"/>
    <mergeCell ref="A3:B3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A12" sqref="A12:IV12"/>
    </sheetView>
  </sheetViews>
  <sheetFormatPr defaultColWidth="11.00390625" defaultRowHeight="12.75"/>
  <cols>
    <col min="1" max="1" width="6.625" style="1" bestFit="1" customWidth="1"/>
    <col min="2" max="2" width="16.875" style="1" bestFit="1" customWidth="1"/>
    <col min="3" max="5" width="3.50390625" style="0" bestFit="1" customWidth="1"/>
    <col min="6" max="6" width="3.50390625" style="0" customWidth="1"/>
    <col min="7" max="7" width="4.125" style="0" bestFit="1" customWidth="1"/>
    <col min="8" max="9" width="3.50390625" style="0" bestFit="1" customWidth="1"/>
    <col min="10" max="10" width="3.00390625" style="0" bestFit="1" customWidth="1"/>
    <col min="11" max="11" width="7.125" style="0" bestFit="1" customWidth="1"/>
  </cols>
  <sheetData>
    <row r="1" spans="1:14" ht="17.25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3.5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3" ht="17.25" customHeight="1">
      <c r="A3" s="28" t="s">
        <v>13</v>
      </c>
      <c r="B3" s="28"/>
      <c r="C3" s="32" t="s">
        <v>38</v>
      </c>
      <c r="D3" s="32"/>
      <c r="E3" s="32"/>
      <c r="F3" s="32"/>
      <c r="G3" s="32"/>
      <c r="H3" s="32"/>
      <c r="I3" s="32"/>
      <c r="J3" s="32"/>
      <c r="K3" s="4"/>
      <c r="L3" s="27" t="s">
        <v>29</v>
      </c>
      <c r="M3" s="27" t="s">
        <v>30</v>
      </c>
    </row>
    <row r="4" spans="1:13" ht="18" customHeight="1">
      <c r="A4" s="5" t="s">
        <v>14</v>
      </c>
      <c r="B4" s="5" t="s">
        <v>15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28</v>
      </c>
      <c r="L4" s="27"/>
      <c r="M4" s="27"/>
    </row>
    <row r="5" spans="1:13" ht="12.75">
      <c r="A5" s="20" t="s">
        <v>28</v>
      </c>
      <c r="B5" s="20"/>
      <c r="C5" s="6">
        <f aca="true" t="shared" si="0" ref="C5:J5">SUM(C6:C12)</f>
        <v>29</v>
      </c>
      <c r="D5" s="6">
        <f t="shared" si="0"/>
        <v>12</v>
      </c>
      <c r="E5" s="6">
        <f t="shared" si="0"/>
        <v>35</v>
      </c>
      <c r="F5" s="6">
        <f t="shared" si="0"/>
        <v>5</v>
      </c>
      <c r="G5" s="6">
        <f t="shared" si="0"/>
        <v>2</v>
      </c>
      <c r="H5" s="6">
        <f t="shared" si="0"/>
        <v>4</v>
      </c>
      <c r="I5" s="6">
        <f t="shared" si="0"/>
        <v>9</v>
      </c>
      <c r="J5" s="6">
        <f t="shared" si="0"/>
        <v>7</v>
      </c>
      <c r="K5" s="6">
        <f aca="true" t="shared" si="1" ref="K5:K12">SUM(C5:J5)</f>
        <v>103</v>
      </c>
      <c r="L5" s="9">
        <f>L6+L7+L8+L9+L10+L11+L12</f>
        <v>760532</v>
      </c>
      <c r="M5" s="7">
        <f aca="true" t="shared" si="2" ref="M5:M12">+K5*10000/L5</f>
        <v>1.3543151372986277</v>
      </c>
    </row>
    <row r="6" spans="1:13" ht="12.75">
      <c r="A6" s="2" t="s">
        <v>0</v>
      </c>
      <c r="B6" s="2" t="s">
        <v>12</v>
      </c>
      <c r="C6" s="2">
        <v>1</v>
      </c>
      <c r="D6" s="2"/>
      <c r="E6" s="2">
        <v>1</v>
      </c>
      <c r="F6" s="2"/>
      <c r="G6" s="2"/>
      <c r="H6" s="2"/>
      <c r="I6" s="2"/>
      <c r="J6" s="2">
        <v>1</v>
      </c>
      <c r="K6" s="2">
        <f t="shared" si="1"/>
        <v>3</v>
      </c>
      <c r="L6" s="10">
        <v>16079</v>
      </c>
      <c r="M6" s="8">
        <f t="shared" si="2"/>
        <v>1.8657876733627714</v>
      </c>
    </row>
    <row r="7" spans="1:13" ht="12.75">
      <c r="A7" s="2" t="s">
        <v>1</v>
      </c>
      <c r="B7" s="2" t="s">
        <v>2</v>
      </c>
      <c r="C7" s="2">
        <v>5</v>
      </c>
      <c r="D7" s="2"/>
      <c r="E7" s="2"/>
      <c r="F7" s="2"/>
      <c r="G7" s="2"/>
      <c r="H7" s="2"/>
      <c r="I7" s="2"/>
      <c r="J7" s="2"/>
      <c r="K7" s="2">
        <f t="shared" si="1"/>
        <v>5</v>
      </c>
      <c r="L7" s="10">
        <v>66797</v>
      </c>
      <c r="M7" s="8">
        <f t="shared" si="2"/>
        <v>0.7485366109256404</v>
      </c>
    </row>
    <row r="8" spans="1:13" ht="12.75">
      <c r="A8" s="2" t="s">
        <v>3</v>
      </c>
      <c r="B8" s="2" t="s">
        <v>4</v>
      </c>
      <c r="C8" s="2">
        <v>15</v>
      </c>
      <c r="D8" s="2">
        <v>6</v>
      </c>
      <c r="E8" s="2">
        <v>16</v>
      </c>
      <c r="F8" s="2">
        <v>4</v>
      </c>
      <c r="G8" s="2"/>
      <c r="H8" s="2">
        <v>1</v>
      </c>
      <c r="I8" s="2">
        <v>2</v>
      </c>
      <c r="J8" s="2">
        <v>1</v>
      </c>
      <c r="K8" s="2">
        <f t="shared" si="1"/>
        <v>45</v>
      </c>
      <c r="L8" s="10">
        <v>305951</v>
      </c>
      <c r="M8" s="8">
        <f t="shared" si="2"/>
        <v>1.470823759360159</v>
      </c>
    </row>
    <row r="9" spans="1:13" ht="12.75">
      <c r="A9" s="2" t="s">
        <v>5</v>
      </c>
      <c r="B9" s="2" t="s">
        <v>11</v>
      </c>
      <c r="C9" s="2">
        <v>2</v>
      </c>
      <c r="D9" s="2">
        <v>2</v>
      </c>
      <c r="E9" s="2">
        <v>6</v>
      </c>
      <c r="F9" s="2"/>
      <c r="G9" s="2"/>
      <c r="H9" s="2">
        <v>1</v>
      </c>
      <c r="I9" s="2">
        <v>2</v>
      </c>
      <c r="J9" s="2"/>
      <c r="K9" s="2">
        <f t="shared" si="1"/>
        <v>13</v>
      </c>
      <c r="L9" s="10">
        <v>76755</v>
      </c>
      <c r="M9" s="8">
        <f t="shared" si="2"/>
        <v>1.6937007361083969</v>
      </c>
    </row>
    <row r="10" spans="1:13" ht="12.75">
      <c r="A10" s="2" t="s">
        <v>8</v>
      </c>
      <c r="B10" s="2" t="s">
        <v>9</v>
      </c>
      <c r="C10" s="2">
        <v>6</v>
      </c>
      <c r="D10" s="2">
        <v>3</v>
      </c>
      <c r="E10" s="2">
        <v>9</v>
      </c>
      <c r="F10" s="2">
        <v>1</v>
      </c>
      <c r="G10" s="2">
        <v>2</v>
      </c>
      <c r="H10" s="2">
        <v>2</v>
      </c>
      <c r="I10" s="2">
        <v>5</v>
      </c>
      <c r="J10" s="2">
        <v>4</v>
      </c>
      <c r="K10" s="2">
        <f t="shared" si="1"/>
        <v>32</v>
      </c>
      <c r="L10" s="10">
        <v>146570</v>
      </c>
      <c r="M10" s="8">
        <f t="shared" si="2"/>
        <v>2.183257146755816</v>
      </c>
    </row>
    <row r="11" spans="1:13" ht="12.75">
      <c r="A11" s="2" t="s">
        <v>10</v>
      </c>
      <c r="B11" s="2" t="s">
        <v>10</v>
      </c>
      <c r="C11" s="2"/>
      <c r="D11" s="2">
        <v>1</v>
      </c>
      <c r="E11" s="2">
        <v>3</v>
      </c>
      <c r="F11" s="2"/>
      <c r="G11" s="2"/>
      <c r="H11" s="2"/>
      <c r="I11" s="2"/>
      <c r="J11" s="2"/>
      <c r="K11" s="2">
        <f t="shared" si="1"/>
        <v>4</v>
      </c>
      <c r="L11" s="10">
        <v>148173</v>
      </c>
      <c r="M11" s="8">
        <f t="shared" si="2"/>
        <v>0.26995471509654256</v>
      </c>
    </row>
    <row r="12" spans="1:13" ht="12.75" hidden="1">
      <c r="A12" s="2" t="s">
        <v>6</v>
      </c>
      <c r="B12" s="2" t="s">
        <v>7</v>
      </c>
      <c r="C12" s="2"/>
      <c r="D12" s="2"/>
      <c r="E12" s="2"/>
      <c r="F12" s="2"/>
      <c r="G12" s="2"/>
      <c r="H12" s="2"/>
      <c r="I12" s="2"/>
      <c r="J12" s="2">
        <v>1</v>
      </c>
      <c r="K12" s="2">
        <f t="shared" si="1"/>
        <v>1</v>
      </c>
      <c r="L12" s="10">
        <v>207</v>
      </c>
      <c r="M12" s="8">
        <f t="shared" si="2"/>
        <v>48.309178743961354</v>
      </c>
    </row>
    <row r="13" ht="12.75">
      <c r="L13" s="11"/>
    </row>
  </sheetData>
  <mergeCells count="7">
    <mergeCell ref="A5:B5"/>
    <mergeCell ref="A1:N1"/>
    <mergeCell ref="A2:N2"/>
    <mergeCell ref="A3:B3"/>
    <mergeCell ref="C3:J3"/>
    <mergeCell ref="L3:L4"/>
    <mergeCell ref="M3:M4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A12" sqref="A12:IV12"/>
    </sheetView>
  </sheetViews>
  <sheetFormatPr defaultColWidth="11.00390625" defaultRowHeight="12.75"/>
  <cols>
    <col min="1" max="1" width="6.625" style="1" bestFit="1" customWidth="1"/>
    <col min="2" max="2" width="16.875" style="1" bestFit="1" customWidth="1"/>
    <col min="3" max="5" width="3.50390625" style="0" bestFit="1" customWidth="1"/>
    <col min="6" max="6" width="3.50390625" style="0" customWidth="1"/>
    <col min="7" max="7" width="4.125" style="0" bestFit="1" customWidth="1"/>
    <col min="8" max="9" width="3.50390625" style="0" bestFit="1" customWidth="1"/>
    <col min="10" max="10" width="3.00390625" style="0" bestFit="1" customWidth="1"/>
    <col min="11" max="11" width="7.125" style="0" bestFit="1" customWidth="1"/>
  </cols>
  <sheetData>
    <row r="1" spans="1:14" ht="17.25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3.5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3" ht="17.25" customHeight="1">
      <c r="A3" s="28" t="s">
        <v>13</v>
      </c>
      <c r="B3" s="28"/>
      <c r="C3" s="32" t="s">
        <v>39</v>
      </c>
      <c r="D3" s="32"/>
      <c r="E3" s="32"/>
      <c r="F3" s="32"/>
      <c r="G3" s="32"/>
      <c r="H3" s="32"/>
      <c r="I3" s="32"/>
      <c r="J3" s="32"/>
      <c r="K3" s="4"/>
      <c r="L3" s="27" t="s">
        <v>29</v>
      </c>
      <c r="M3" s="27" t="s">
        <v>30</v>
      </c>
    </row>
    <row r="4" spans="1:13" ht="18" customHeight="1">
      <c r="A4" s="5" t="s">
        <v>14</v>
      </c>
      <c r="B4" s="5" t="s">
        <v>15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28</v>
      </c>
      <c r="L4" s="27"/>
      <c r="M4" s="27"/>
    </row>
    <row r="5" spans="1:13" ht="12.75">
      <c r="A5" s="20" t="s">
        <v>28</v>
      </c>
      <c r="B5" s="20"/>
      <c r="C5" s="6">
        <f aca="true" t="shared" si="0" ref="C5:J5">SUM(C6:C12)</f>
        <v>19</v>
      </c>
      <c r="D5" s="6">
        <f t="shared" si="0"/>
        <v>5</v>
      </c>
      <c r="E5" s="6">
        <f t="shared" si="0"/>
        <v>19</v>
      </c>
      <c r="F5" s="6">
        <f t="shared" si="0"/>
        <v>3</v>
      </c>
      <c r="G5" s="6">
        <f t="shared" si="0"/>
        <v>5</v>
      </c>
      <c r="H5" s="6">
        <f t="shared" si="0"/>
        <v>4</v>
      </c>
      <c r="I5" s="6">
        <f t="shared" si="0"/>
        <v>9</v>
      </c>
      <c r="J5" s="6">
        <f t="shared" si="0"/>
        <v>7</v>
      </c>
      <c r="K5" s="6">
        <f aca="true" t="shared" si="1" ref="K5:K12">SUM(C5:J5)</f>
        <v>71</v>
      </c>
      <c r="L5" s="9">
        <f>SUM(L6:L12)</f>
        <v>783101</v>
      </c>
      <c r="M5" s="7">
        <f aca="true" t="shared" si="2" ref="M5:M12">+K5*10000/L5</f>
        <v>0.9066518878152371</v>
      </c>
    </row>
    <row r="6" spans="1:13" ht="12.75">
      <c r="A6" s="2" t="s">
        <v>0</v>
      </c>
      <c r="B6" s="2" t="s">
        <v>12</v>
      </c>
      <c r="C6" s="2"/>
      <c r="D6" s="2"/>
      <c r="E6" s="2"/>
      <c r="F6" s="2"/>
      <c r="G6" s="2"/>
      <c r="H6" s="2"/>
      <c r="I6" s="2"/>
      <c r="J6" s="2"/>
      <c r="K6" s="2">
        <f t="shared" si="1"/>
        <v>0</v>
      </c>
      <c r="L6" s="10">
        <v>16557</v>
      </c>
      <c r="M6" s="8">
        <f t="shared" si="2"/>
        <v>0</v>
      </c>
    </row>
    <row r="7" spans="1:13" ht="12.75">
      <c r="A7" s="2" t="s">
        <v>1</v>
      </c>
      <c r="B7" s="2" t="s">
        <v>2</v>
      </c>
      <c r="C7" s="2">
        <v>2</v>
      </c>
      <c r="D7" s="2"/>
      <c r="E7" s="2">
        <v>4</v>
      </c>
      <c r="F7" s="2">
        <v>1</v>
      </c>
      <c r="G7" s="2">
        <v>2</v>
      </c>
      <c r="H7" s="2"/>
      <c r="I7" s="2"/>
      <c r="J7" s="2"/>
      <c r="K7" s="2">
        <f t="shared" si="1"/>
        <v>9</v>
      </c>
      <c r="L7" s="10">
        <v>69393</v>
      </c>
      <c r="M7" s="8">
        <f t="shared" si="2"/>
        <v>1.2969607885521595</v>
      </c>
    </row>
    <row r="8" spans="1:13" ht="12.75">
      <c r="A8" s="2" t="s">
        <v>3</v>
      </c>
      <c r="B8" s="2" t="s">
        <v>4</v>
      </c>
      <c r="C8" s="2">
        <v>8</v>
      </c>
      <c r="D8" s="2">
        <v>4</v>
      </c>
      <c r="E8" s="2">
        <v>5</v>
      </c>
      <c r="F8" s="2">
        <v>1</v>
      </c>
      <c r="G8" s="2">
        <v>1</v>
      </c>
      <c r="H8" s="2">
        <v>1</v>
      </c>
      <c r="I8" s="2">
        <v>7</v>
      </c>
      <c r="J8" s="2">
        <v>2</v>
      </c>
      <c r="K8" s="2">
        <f t="shared" si="1"/>
        <v>29</v>
      </c>
      <c r="L8" s="10">
        <v>301620</v>
      </c>
      <c r="M8" s="8">
        <f t="shared" si="2"/>
        <v>0.961474703269014</v>
      </c>
    </row>
    <row r="9" spans="1:13" ht="12.75">
      <c r="A9" s="2" t="s">
        <v>5</v>
      </c>
      <c r="B9" s="2" t="s">
        <v>11</v>
      </c>
      <c r="C9" s="2">
        <v>6</v>
      </c>
      <c r="D9" s="2"/>
      <c r="E9" s="2">
        <v>4</v>
      </c>
      <c r="F9" s="2"/>
      <c r="G9" s="2">
        <v>1</v>
      </c>
      <c r="H9" s="2"/>
      <c r="I9" s="2">
        <v>1</v>
      </c>
      <c r="J9" s="2"/>
      <c r="K9" s="2">
        <f t="shared" si="1"/>
        <v>12</v>
      </c>
      <c r="L9" s="10">
        <v>82305</v>
      </c>
      <c r="M9" s="8">
        <f t="shared" si="2"/>
        <v>1.4579916165482047</v>
      </c>
    </row>
    <row r="10" spans="1:13" ht="12.75">
      <c r="A10" s="2" t="s">
        <v>8</v>
      </c>
      <c r="B10" s="2" t="s">
        <v>9</v>
      </c>
      <c r="C10" s="2">
        <v>3</v>
      </c>
      <c r="D10" s="2">
        <v>1</v>
      </c>
      <c r="E10" s="2">
        <v>6</v>
      </c>
      <c r="F10" s="2">
        <v>1</v>
      </c>
      <c r="G10" s="2">
        <v>1</v>
      </c>
      <c r="H10" s="2">
        <v>2</v>
      </c>
      <c r="I10" s="2">
        <v>1</v>
      </c>
      <c r="J10" s="2">
        <v>2</v>
      </c>
      <c r="K10" s="2">
        <f t="shared" si="1"/>
        <v>17</v>
      </c>
      <c r="L10" s="10">
        <v>155313</v>
      </c>
      <c r="M10" s="8">
        <f t="shared" si="2"/>
        <v>1.0945638806796598</v>
      </c>
    </row>
    <row r="11" spans="1:13" ht="12.75">
      <c r="A11" s="2" t="s">
        <v>10</v>
      </c>
      <c r="B11" s="2" t="s">
        <v>10</v>
      </c>
      <c r="C11" s="2"/>
      <c r="D11" s="2"/>
      <c r="E11" s="2"/>
      <c r="F11" s="2"/>
      <c r="G11" s="2"/>
      <c r="H11" s="2"/>
      <c r="I11" s="2"/>
      <c r="J11" s="2"/>
      <c r="K11" s="2">
        <f t="shared" si="1"/>
        <v>0</v>
      </c>
      <c r="L11" s="10">
        <v>155110</v>
      </c>
      <c r="M11" s="8">
        <f t="shared" si="2"/>
        <v>0</v>
      </c>
    </row>
    <row r="12" spans="1:13" ht="12.75" hidden="1">
      <c r="A12" s="2" t="s">
        <v>6</v>
      </c>
      <c r="B12" s="2" t="s">
        <v>7</v>
      </c>
      <c r="C12" s="2"/>
      <c r="D12" s="2"/>
      <c r="E12" s="2"/>
      <c r="F12" s="2"/>
      <c r="G12" s="2"/>
      <c r="H12" s="2">
        <v>1</v>
      </c>
      <c r="I12" s="2"/>
      <c r="J12" s="2">
        <v>3</v>
      </c>
      <c r="K12" s="2">
        <f t="shared" si="1"/>
        <v>4</v>
      </c>
      <c r="L12" s="10">
        <v>2803</v>
      </c>
      <c r="M12" s="8">
        <f t="shared" si="2"/>
        <v>14.270424545130217</v>
      </c>
    </row>
  </sheetData>
  <mergeCells count="7">
    <mergeCell ref="A5:B5"/>
    <mergeCell ref="A1:N1"/>
    <mergeCell ref="A2:N2"/>
    <mergeCell ref="A3:B3"/>
    <mergeCell ref="C3:J3"/>
    <mergeCell ref="L3:L4"/>
    <mergeCell ref="M3:M4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A12" sqref="A12:IV12"/>
    </sheetView>
  </sheetViews>
  <sheetFormatPr defaultColWidth="11.00390625" defaultRowHeight="12.75"/>
  <cols>
    <col min="1" max="1" width="6.625" style="1" bestFit="1" customWidth="1"/>
    <col min="2" max="2" width="16.875" style="1" bestFit="1" customWidth="1"/>
    <col min="3" max="5" width="3.50390625" style="0" bestFit="1" customWidth="1"/>
    <col min="6" max="6" width="3.50390625" style="0" customWidth="1"/>
    <col min="7" max="7" width="4.125" style="0" bestFit="1" customWidth="1"/>
    <col min="8" max="9" width="3.50390625" style="0" bestFit="1" customWidth="1"/>
    <col min="10" max="10" width="3.00390625" style="0" bestFit="1" customWidth="1"/>
    <col min="11" max="11" width="7.125" style="0" bestFit="1" customWidth="1"/>
  </cols>
  <sheetData>
    <row r="1" spans="1:14" ht="17.25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3.5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3" ht="17.25" customHeight="1">
      <c r="A3" s="28" t="s">
        <v>13</v>
      </c>
      <c r="B3" s="28"/>
      <c r="C3" s="32" t="s">
        <v>40</v>
      </c>
      <c r="D3" s="32"/>
      <c r="E3" s="32"/>
      <c r="F3" s="32"/>
      <c r="G3" s="32"/>
      <c r="H3" s="32"/>
      <c r="I3" s="32"/>
      <c r="J3" s="32"/>
      <c r="K3" s="4"/>
      <c r="L3" s="27" t="s">
        <v>29</v>
      </c>
      <c r="M3" s="27" t="s">
        <v>30</v>
      </c>
    </row>
    <row r="4" spans="1:13" ht="18" customHeight="1">
      <c r="A4" s="5" t="s">
        <v>14</v>
      </c>
      <c r="B4" s="5" t="s">
        <v>15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28</v>
      </c>
      <c r="L4" s="27"/>
      <c r="M4" s="27"/>
    </row>
    <row r="5" spans="1:13" ht="12.75">
      <c r="A5" s="20" t="s">
        <v>28</v>
      </c>
      <c r="B5" s="20"/>
      <c r="C5" s="6">
        <f aca="true" t="shared" si="0" ref="C5:J5">SUM(C6:C12)</f>
        <v>49</v>
      </c>
      <c r="D5" s="6">
        <f t="shared" si="0"/>
        <v>53</v>
      </c>
      <c r="E5" s="6">
        <f t="shared" si="0"/>
        <v>89</v>
      </c>
      <c r="F5" s="6">
        <f t="shared" si="0"/>
        <v>7</v>
      </c>
      <c r="G5" s="6">
        <f t="shared" si="0"/>
        <v>10</v>
      </c>
      <c r="H5" s="6">
        <f t="shared" si="0"/>
        <v>4</v>
      </c>
      <c r="I5" s="6">
        <f t="shared" si="0"/>
        <v>33</v>
      </c>
      <c r="J5" s="6">
        <f t="shared" si="0"/>
        <v>7</v>
      </c>
      <c r="K5" s="6">
        <f aca="true" t="shared" si="1" ref="K5:K12">SUM(C5:J5)</f>
        <v>252</v>
      </c>
      <c r="L5" s="9">
        <f>SUM(L6:L12)</f>
        <v>791197</v>
      </c>
      <c r="M5" s="7">
        <f aca="true" t="shared" si="2" ref="M5:M12">+K5*10000/L5</f>
        <v>3.1850474660545984</v>
      </c>
    </row>
    <row r="6" spans="1:13" ht="12.75">
      <c r="A6" s="2" t="s">
        <v>0</v>
      </c>
      <c r="B6" s="2" t="s">
        <v>12</v>
      </c>
      <c r="C6" s="2">
        <v>1</v>
      </c>
      <c r="D6" s="2">
        <v>1</v>
      </c>
      <c r="E6" s="2"/>
      <c r="F6" s="2"/>
      <c r="G6" s="2"/>
      <c r="H6" s="2">
        <v>1</v>
      </c>
      <c r="I6" s="2"/>
      <c r="J6" s="2"/>
      <c r="K6" s="2">
        <f t="shared" si="1"/>
        <v>3</v>
      </c>
      <c r="L6" s="10">
        <v>17654</v>
      </c>
      <c r="M6" s="8">
        <f t="shared" si="2"/>
        <v>1.6993315962388127</v>
      </c>
    </row>
    <row r="7" spans="1:13" ht="12.75">
      <c r="A7" s="2" t="s">
        <v>1</v>
      </c>
      <c r="B7" s="2" t="s">
        <v>2</v>
      </c>
      <c r="C7" s="2">
        <v>1</v>
      </c>
      <c r="D7" s="2">
        <v>1</v>
      </c>
      <c r="E7" s="2"/>
      <c r="F7" s="2">
        <v>1</v>
      </c>
      <c r="G7" s="2">
        <v>2</v>
      </c>
      <c r="H7" s="2"/>
      <c r="I7" s="2">
        <v>2</v>
      </c>
      <c r="J7" s="2">
        <v>3</v>
      </c>
      <c r="K7" s="2">
        <f t="shared" si="1"/>
        <v>10</v>
      </c>
      <c r="L7" s="10">
        <v>70810</v>
      </c>
      <c r="M7" s="8">
        <f t="shared" si="2"/>
        <v>1.4122299110295156</v>
      </c>
    </row>
    <row r="8" spans="1:13" ht="12.75">
      <c r="A8" s="2" t="s">
        <v>3</v>
      </c>
      <c r="B8" s="2" t="s">
        <v>4</v>
      </c>
      <c r="C8" s="2">
        <v>8</v>
      </c>
      <c r="D8" s="2">
        <v>7</v>
      </c>
      <c r="E8" s="2">
        <v>10</v>
      </c>
      <c r="F8" s="2">
        <v>1</v>
      </c>
      <c r="G8" s="2">
        <v>4</v>
      </c>
      <c r="H8" s="2"/>
      <c r="I8" s="2">
        <v>9</v>
      </c>
      <c r="J8" s="2">
        <v>3</v>
      </c>
      <c r="K8" s="2">
        <f t="shared" si="1"/>
        <v>42</v>
      </c>
      <c r="L8" s="10">
        <v>293511</v>
      </c>
      <c r="M8" s="8">
        <f t="shared" si="2"/>
        <v>1.4309514805237282</v>
      </c>
    </row>
    <row r="9" spans="1:13" ht="12.75">
      <c r="A9" s="2" t="s">
        <v>5</v>
      </c>
      <c r="B9" s="2" t="s">
        <v>11</v>
      </c>
      <c r="C9" s="2">
        <v>20</v>
      </c>
      <c r="D9" s="2">
        <v>9</v>
      </c>
      <c r="E9" s="2">
        <v>16</v>
      </c>
      <c r="F9" s="2"/>
      <c r="G9" s="2"/>
      <c r="H9" s="2">
        <v>2</v>
      </c>
      <c r="I9" s="2">
        <v>7</v>
      </c>
      <c r="J9" s="2">
        <v>1</v>
      </c>
      <c r="K9" s="2">
        <f t="shared" si="1"/>
        <v>55</v>
      </c>
      <c r="L9" s="10">
        <v>87413</v>
      </c>
      <c r="M9" s="8">
        <f t="shared" si="2"/>
        <v>6.291970301900175</v>
      </c>
    </row>
    <row r="10" spans="1:13" ht="12.75">
      <c r="A10" s="2" t="s">
        <v>8</v>
      </c>
      <c r="B10" s="2" t="s">
        <v>9</v>
      </c>
      <c r="C10" s="2">
        <v>19</v>
      </c>
      <c r="D10" s="2">
        <v>35</v>
      </c>
      <c r="E10" s="2">
        <v>63</v>
      </c>
      <c r="F10" s="2">
        <v>5</v>
      </c>
      <c r="G10" s="2">
        <v>4</v>
      </c>
      <c r="H10" s="2">
        <v>1</v>
      </c>
      <c r="I10" s="2">
        <v>12</v>
      </c>
      <c r="J10" s="2"/>
      <c r="K10" s="2">
        <f t="shared" si="1"/>
        <v>139</v>
      </c>
      <c r="L10" s="10">
        <v>159233</v>
      </c>
      <c r="M10" s="8">
        <f t="shared" si="2"/>
        <v>8.729346303844052</v>
      </c>
    </row>
    <row r="11" spans="1:13" ht="12.75">
      <c r="A11" s="2" t="s">
        <v>10</v>
      </c>
      <c r="B11" s="2" t="s">
        <v>10</v>
      </c>
      <c r="C11" s="2"/>
      <c r="D11" s="2"/>
      <c r="E11" s="2"/>
      <c r="F11" s="2"/>
      <c r="G11" s="2"/>
      <c r="H11" s="2"/>
      <c r="I11" s="2"/>
      <c r="J11" s="2"/>
      <c r="K11" s="2">
        <f t="shared" si="1"/>
        <v>0</v>
      </c>
      <c r="L11" s="10">
        <v>155034</v>
      </c>
      <c r="M11" s="8">
        <f t="shared" si="2"/>
        <v>0</v>
      </c>
    </row>
    <row r="12" spans="1:13" ht="12.75" hidden="1">
      <c r="A12" s="2" t="s">
        <v>6</v>
      </c>
      <c r="B12" s="2" t="s">
        <v>7</v>
      </c>
      <c r="C12" s="2"/>
      <c r="D12" s="2"/>
      <c r="E12" s="2"/>
      <c r="F12" s="2"/>
      <c r="G12" s="2"/>
      <c r="H12" s="2"/>
      <c r="I12" s="2">
        <v>3</v>
      </c>
      <c r="J12" s="2"/>
      <c r="K12" s="2">
        <f t="shared" si="1"/>
        <v>3</v>
      </c>
      <c r="L12" s="10">
        <v>7542</v>
      </c>
      <c r="M12" s="8">
        <f t="shared" si="2"/>
        <v>3.977724741447892</v>
      </c>
    </row>
  </sheetData>
  <mergeCells count="7">
    <mergeCell ref="A5:B5"/>
    <mergeCell ref="A1:N1"/>
    <mergeCell ref="A2:N2"/>
    <mergeCell ref="A3:B3"/>
    <mergeCell ref="C3:J3"/>
    <mergeCell ref="L3:L4"/>
    <mergeCell ref="M3:M4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selection activeCell="O20" sqref="O20"/>
    </sheetView>
  </sheetViews>
  <sheetFormatPr defaultColWidth="11.00390625" defaultRowHeight="12.75"/>
  <cols>
    <col min="1" max="1" width="6.625" style="1" bestFit="1" customWidth="1"/>
    <col min="2" max="2" width="16.875" style="1" bestFit="1" customWidth="1"/>
    <col min="3" max="4" width="5.00390625" style="0" bestFit="1" customWidth="1"/>
    <col min="5" max="5" width="5.625" style="0" bestFit="1" customWidth="1"/>
    <col min="6" max="6" width="5.00390625" style="0" bestFit="1" customWidth="1"/>
    <col min="7" max="7" width="4.125" style="0" bestFit="1" customWidth="1"/>
    <col min="8" max="9" width="3.50390625" style="0" bestFit="1" customWidth="1"/>
    <col min="10" max="10" width="4.00390625" style="0" bestFit="1" customWidth="1"/>
    <col min="11" max="11" width="7.125" style="0" bestFit="1" customWidth="1"/>
    <col min="12" max="12" width="11.125" style="11" customWidth="1"/>
    <col min="13" max="13" width="11.50390625" style="12" customWidth="1"/>
  </cols>
  <sheetData>
    <row r="1" spans="2:13" ht="17.25">
      <c r="B1" s="25" t="s">
        <v>32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2:13" ht="13.5">
      <c r="B2" s="26" t="s">
        <v>31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7.25" customHeight="1">
      <c r="A3" s="28" t="s">
        <v>13</v>
      </c>
      <c r="B3" s="28"/>
      <c r="C3" s="32" t="s">
        <v>41</v>
      </c>
      <c r="D3" s="34"/>
      <c r="E3" s="34"/>
      <c r="F3" s="34"/>
      <c r="G3" s="34"/>
      <c r="H3" s="34"/>
      <c r="I3" s="34"/>
      <c r="J3" s="34"/>
      <c r="K3" s="4"/>
      <c r="L3" s="21" t="s">
        <v>29</v>
      </c>
      <c r="M3" s="35" t="s">
        <v>30</v>
      </c>
    </row>
    <row r="4" spans="1:13" ht="18" customHeight="1">
      <c r="A4" s="5" t="s">
        <v>14</v>
      </c>
      <c r="B4" s="5" t="s">
        <v>15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28</v>
      </c>
      <c r="L4" s="21"/>
      <c r="M4" s="35"/>
    </row>
    <row r="5" spans="1:13" ht="12.75">
      <c r="A5" s="20" t="s">
        <v>28</v>
      </c>
      <c r="B5" s="20"/>
      <c r="C5" s="6">
        <f aca="true" t="shared" si="0" ref="C5:J5">SUM(C6:C12)</f>
        <v>252</v>
      </c>
      <c r="D5" s="6">
        <f t="shared" si="0"/>
        <v>167</v>
      </c>
      <c r="E5" s="6">
        <f t="shared" si="0"/>
        <v>324</v>
      </c>
      <c r="F5" s="6">
        <f t="shared" si="0"/>
        <v>39</v>
      </c>
      <c r="G5" s="6">
        <f t="shared" si="0"/>
        <v>62</v>
      </c>
      <c r="H5" s="6">
        <f t="shared" si="0"/>
        <v>26</v>
      </c>
      <c r="I5" s="6">
        <f t="shared" si="0"/>
        <v>95</v>
      </c>
      <c r="J5" s="6">
        <f t="shared" si="0"/>
        <v>140</v>
      </c>
      <c r="K5" s="6">
        <f>SUM(C5:J5)</f>
        <v>1105</v>
      </c>
      <c r="L5" s="9">
        <f>SUM(L6:L12)</f>
        <v>8779900</v>
      </c>
      <c r="M5" s="7">
        <f>+K5*10000/L5</f>
        <v>1.2585564755862824</v>
      </c>
    </row>
    <row r="6" spans="1:13" ht="12.75">
      <c r="A6" s="2" t="s">
        <v>0</v>
      </c>
      <c r="B6" s="2" t="s">
        <v>12</v>
      </c>
      <c r="C6" s="3">
        <f>+'ENE-07'!C6+'FEB-07'!C6+'MAR-07'!C6+'ABR-07'!C6+'MAY-07'!C6+'JUN-07'!C6+'JUL-07 '!C6+'AGO-07'!C6+'SEP-07'!C6+'OCT-07'!C6+'NOV-07'!C6+'DIC-07'!C6</f>
        <v>6</v>
      </c>
      <c r="D6" s="3">
        <f>+'ENE-07'!D6+'FEB-07'!D6+'MAR-07'!D6+'ABR-07'!D6+'MAY-07'!D6+'JUN-07'!D6+'JUL-07 '!D6+'AGO-07'!D6+'SEP-07'!D6+'OCT-07'!D6+'NOV-07'!D6+'DIC-07'!D6</f>
        <v>5</v>
      </c>
      <c r="E6" s="3">
        <f>+'ENE-07'!E6+'FEB-07'!E6+'MAR-07'!E6+'ABR-07'!E6+'MAY-07'!E6+'JUN-07'!E6+'JUL-07 '!E6+'AGO-07'!E6+'SEP-07'!E6+'OCT-07'!E6+'NOV-07'!E6+'DIC-07'!E6</f>
        <v>5</v>
      </c>
      <c r="F6" s="3">
        <f>+'ENE-07'!F6+'FEB-07'!F6+'MAR-07'!F6+'ABR-07'!F6+'MAY-07'!F6+'JUN-07'!F6+'JUL-07 '!F6+'AGO-07'!F6+'SEP-07'!F6+'OCT-07'!F6+'NOV-07'!F6+'DIC-07'!F6</f>
        <v>0</v>
      </c>
      <c r="G6" s="3">
        <f>+'ENE-07'!G6+'FEB-07'!G6+'MAR-07'!G6+'ABR-07'!G6+'MAY-07'!G6+'JUN-07'!G6+'JUL-07 '!G6+'AGO-07'!G6+'SEP-07'!G6+'OCT-07'!G6+'NOV-07'!G6+'DIC-07'!G6</f>
        <v>0</v>
      </c>
      <c r="H6" s="3">
        <f>+'ENE-07'!H6+'FEB-07'!H6+'MAR-07'!H6+'ABR-07'!H6+'MAY-07'!H6+'JUN-07'!H6+'JUL-07 '!H6+'AGO-07'!H6+'SEP-07'!H6+'OCT-07'!H6+'NOV-07'!H6+'DIC-07'!H6</f>
        <v>1</v>
      </c>
      <c r="I6" s="3">
        <f>+'ENE-07'!I6+'FEB-07'!I6+'MAR-07'!I6+'ABR-07'!I6+'MAY-07'!I6+'JUN-07'!I6+'JUL-07 '!I6+'AGO-07'!I6+'SEP-07'!I6+'OCT-07'!I6+'NOV-07'!I6+'DIC-07'!I6</f>
        <v>1</v>
      </c>
      <c r="J6" s="3">
        <f>+'ENE-07'!J6+'FEB-07'!J6+'MAR-07'!J6+'ABR-07'!J6+'MAY-07'!J6+'JUN-07'!J6+'JUL-07 '!J6+'AGO-07'!J6+'SEP-07'!J6+'OCT-07'!J6+'NOV-07'!J6+'DIC-07'!J6</f>
        <v>8</v>
      </c>
      <c r="K6" s="2">
        <f>SUM(C6:J6)</f>
        <v>26</v>
      </c>
      <c r="L6" s="10">
        <f>+'ENE-07'!L6+'FEB-07'!K6+'MAR-07'!L6+'ABR-07'!L6+'MAY-07'!L6+'JUN-07'!L6+'JUL-07 '!L6+'AGO-07'!L6+'SEP-07'!L6+'OCT-07'!L6+'NOV-07'!L6+'DIC-07'!L6</f>
        <v>189698</v>
      </c>
      <c r="M6" s="8">
        <f aca="true" t="shared" si="1" ref="M6:M12">+K6*10000/L6</f>
        <v>1.370599584602895</v>
      </c>
    </row>
    <row r="7" spans="1:13" ht="12.75">
      <c r="A7" s="2" t="s">
        <v>1</v>
      </c>
      <c r="B7" s="2" t="s">
        <v>2</v>
      </c>
      <c r="C7" s="3">
        <f>+'ENE-07'!C7+'FEB-07'!C7+'MAR-07'!C7+'ABR-07'!C7+'MAY-07'!C7+'JUN-07'!C7+'JUL-07 '!C7+'AGO-07'!C7+'SEP-07'!C7+'OCT-07'!C7+'NOV-07'!C7+'DIC-07'!C7</f>
        <v>22</v>
      </c>
      <c r="D7" s="3">
        <f>+'ENE-07'!D7+'FEB-07'!D7+'MAR-07'!D7+'ABR-07'!D7+'MAY-07'!D7+'JUN-07'!D7+'JUL-07 '!D7+'AGO-07'!D7+'SEP-07'!D7+'OCT-07'!D7+'NOV-07'!D7+'DIC-07'!D7</f>
        <v>5</v>
      </c>
      <c r="E7" s="3">
        <f>+'ENE-07'!E7+'FEB-07'!E7+'MAR-07'!E7+'ABR-07'!E7+'MAY-07'!E7+'JUN-07'!E7+'JUL-07 '!E7+'AGO-07'!E7+'SEP-07'!E7+'OCT-07'!E7+'NOV-07'!E7+'DIC-07'!E7</f>
        <v>36</v>
      </c>
      <c r="F7" s="3">
        <f>+'ENE-07'!F7+'FEB-07'!F7+'MAR-07'!F7+'ABR-07'!F7+'MAY-07'!F7+'JUN-07'!F7+'JUL-07 '!F7+'AGO-07'!F7+'SEP-07'!F7+'OCT-07'!F7+'NOV-07'!F7+'DIC-07'!F7</f>
        <v>5</v>
      </c>
      <c r="G7" s="3">
        <f>+'ENE-07'!G7+'FEB-07'!G7+'MAR-07'!G7+'ABR-07'!G7+'MAY-07'!G7+'JUN-07'!G7+'JUL-07 '!G7+'AGO-07'!G7+'SEP-07'!G7+'OCT-07'!G7+'NOV-07'!G7+'DIC-07'!G7</f>
        <v>10</v>
      </c>
      <c r="H7" s="3">
        <f>+'ENE-07'!H7+'FEB-07'!H7+'MAR-07'!H7+'ABR-07'!H7+'MAY-07'!H7+'JUN-07'!H7+'JUL-07 '!H7+'AGO-07'!H7+'SEP-07'!H7+'OCT-07'!H7+'NOV-07'!H7+'DIC-07'!H7</f>
        <v>0</v>
      </c>
      <c r="I7" s="3">
        <f>+'ENE-07'!I7+'FEB-07'!I7+'MAR-07'!I7+'ABR-07'!I7+'MAY-07'!I7+'JUN-07'!I7+'JUL-07 '!I7+'AGO-07'!I7+'SEP-07'!I7+'OCT-07'!I7+'NOV-07'!I7+'DIC-07'!I7</f>
        <v>10</v>
      </c>
      <c r="J7" s="3">
        <f>+'ENE-07'!J7+'FEB-07'!J7+'MAR-07'!J7+'ABR-07'!J7+'MAY-07'!J7+'JUN-07'!J7+'JUL-07 '!J7+'AGO-07'!J7+'SEP-07'!J7+'OCT-07'!J7+'NOV-07'!J7+'DIC-07'!J7</f>
        <v>11</v>
      </c>
      <c r="K7" s="2">
        <f aca="true" t="shared" si="2" ref="K7:K12">SUM(C7:J7)</f>
        <v>99</v>
      </c>
      <c r="L7" s="10">
        <f>+'ENE-07'!L7+'FEB-07'!K7+'MAR-07'!L7+'ABR-07'!L7+'MAY-07'!L7+'JUN-07'!L7+'JUL-07 '!L7+'AGO-07'!L7+'SEP-07'!L7+'OCT-07'!L7+'NOV-07'!L7+'DIC-07'!L7</f>
        <v>677948</v>
      </c>
      <c r="M7" s="8">
        <f t="shared" si="1"/>
        <v>1.4602889897160254</v>
      </c>
    </row>
    <row r="8" spans="1:13" ht="12.75">
      <c r="A8" s="2" t="s">
        <v>3</v>
      </c>
      <c r="B8" s="2" t="s">
        <v>4</v>
      </c>
      <c r="C8" s="3">
        <f>+'ENE-07'!C8+'FEB-07'!C8+'MAR-07'!C8+'ABR-07'!C8+'MAY-07'!C8+'JUN-07'!C8+'JUL-07 '!C8+'AGO-07'!C8+'SEP-07'!C8+'OCT-07'!C8+'NOV-07'!C8+'DIC-07'!C8</f>
        <v>94</v>
      </c>
      <c r="D8" s="3">
        <f>+'ENE-07'!D8+'FEB-07'!D8+'MAR-07'!D8+'ABR-07'!D8+'MAY-07'!D8+'JUN-07'!D8+'JUL-07 '!D8+'AGO-07'!D8+'SEP-07'!D8+'OCT-07'!D8+'NOV-07'!D8+'DIC-07'!D8</f>
        <v>55</v>
      </c>
      <c r="E8" s="3">
        <f>+'ENE-07'!E8+'FEB-07'!E8+'MAR-07'!E8+'ABR-07'!E8+'MAY-07'!E8+'JUN-07'!E8+'JUL-07 '!E8+'AGO-07'!E8+'SEP-07'!E8+'OCT-07'!E8+'NOV-07'!E8+'DIC-07'!E8</f>
        <v>74</v>
      </c>
      <c r="F8" s="3">
        <f>+'ENE-07'!F8+'FEB-07'!F8+'MAR-07'!F8+'ABR-07'!F8+'MAY-07'!F8+'JUN-07'!F8+'JUL-07 '!F8+'AGO-07'!F8+'SEP-07'!F8+'OCT-07'!F8+'NOV-07'!F8+'DIC-07'!F8</f>
        <v>12</v>
      </c>
      <c r="G8" s="3">
        <f>+'ENE-07'!G8+'FEB-07'!G8+'MAR-07'!G8+'ABR-07'!G8+'MAY-07'!G8+'JUN-07'!G8+'JUL-07 '!G8+'AGO-07'!G8+'SEP-07'!G8+'OCT-07'!G8+'NOV-07'!G8+'DIC-07'!G8</f>
        <v>20</v>
      </c>
      <c r="H8" s="3">
        <f>+'ENE-07'!H8+'FEB-07'!H8+'MAR-07'!H8+'ABR-07'!H8+'MAY-07'!H8+'JUN-07'!H8+'JUL-07 '!H8+'AGO-07'!H8+'SEP-07'!H8+'OCT-07'!H8+'NOV-07'!H8+'DIC-07'!H8</f>
        <v>3</v>
      </c>
      <c r="I8" s="3">
        <f>+'ENE-07'!I8+'FEB-07'!I8+'MAR-07'!I8+'ABR-07'!I8+'MAY-07'!I8+'JUN-07'!I8+'JUL-07 '!I8+'AGO-07'!I8+'SEP-07'!I8+'OCT-07'!I8+'NOV-07'!I8+'DIC-07'!I8</f>
        <v>27</v>
      </c>
      <c r="J8" s="3">
        <f>+'ENE-07'!J8+'FEB-07'!J8+'MAR-07'!J8+'ABR-07'!J8+'MAY-07'!J8+'JUN-07'!J8+'JUL-07 '!J8+'AGO-07'!J8+'SEP-07'!J8+'OCT-07'!J8+'NOV-07'!J8+'DIC-07'!J8</f>
        <v>54</v>
      </c>
      <c r="K8" s="2">
        <f t="shared" si="2"/>
        <v>339</v>
      </c>
      <c r="L8" s="10">
        <f>+'ENE-07'!L8+'FEB-07'!K8+'MAR-07'!L8+'ABR-07'!L8+'MAY-07'!L8+'JUN-07'!L8+'JUL-07 '!L8+'AGO-07'!L8+'SEP-07'!L8+'OCT-07'!L8+'NOV-07'!L8+'DIC-07'!L8</f>
        <v>3472245</v>
      </c>
      <c r="M8" s="8">
        <f t="shared" si="1"/>
        <v>0.9763135953828143</v>
      </c>
    </row>
    <row r="9" spans="1:13" ht="12.75">
      <c r="A9" s="2" t="s">
        <v>5</v>
      </c>
      <c r="B9" s="2" t="s">
        <v>11</v>
      </c>
      <c r="C9" s="3">
        <f>+'ENE-07'!C9+'FEB-07'!C9+'MAR-07'!C9+'ABR-07'!C9+'MAY-07'!C9+'JUN-07'!C9+'JUL-07 '!C9+'AGO-07'!C9+'SEP-07'!C9+'OCT-07'!C9+'NOV-07'!C9+'DIC-07'!C9</f>
        <v>45</v>
      </c>
      <c r="D9" s="3">
        <f>+'ENE-07'!D9+'FEB-07'!D9+'MAR-07'!D9+'ABR-07'!D9+'MAY-07'!D9+'JUN-07'!D9+'JUL-07 '!D9+'AGO-07'!D9+'SEP-07'!D9+'OCT-07'!D9+'NOV-07'!D9+'DIC-07'!D9</f>
        <v>27</v>
      </c>
      <c r="E9" s="3">
        <f>+'ENE-07'!E9+'FEB-07'!E9+'MAR-07'!E9+'ABR-07'!E9+'MAY-07'!E9+'JUN-07'!E9+'JUL-07 '!E9+'AGO-07'!E9+'SEP-07'!E9+'OCT-07'!E9+'NOV-07'!E9+'DIC-07'!E9</f>
        <v>50</v>
      </c>
      <c r="F9" s="3">
        <f>+'ENE-07'!F9+'FEB-07'!F9+'MAR-07'!F9+'ABR-07'!F9+'MAY-07'!F9+'JUN-07'!F9+'JUL-07 '!F9+'AGO-07'!F9+'SEP-07'!F9+'OCT-07'!F9+'NOV-07'!F9+'DIC-07'!F9</f>
        <v>4</v>
      </c>
      <c r="G9" s="3">
        <f>+'ENE-07'!G9+'FEB-07'!G9+'MAR-07'!G9+'ABR-07'!G9+'MAY-07'!G9+'JUN-07'!G9+'JUL-07 '!G9+'AGO-07'!G9+'SEP-07'!G9+'OCT-07'!G9+'NOV-07'!G9+'DIC-07'!G9</f>
        <v>12</v>
      </c>
      <c r="H9" s="3">
        <f>+'ENE-07'!H9+'FEB-07'!H9+'MAR-07'!H9+'ABR-07'!H9+'MAY-07'!H9+'JUN-07'!H9+'JUL-07 '!H9+'AGO-07'!H9+'SEP-07'!H9+'OCT-07'!H9+'NOV-07'!H9+'DIC-07'!H9</f>
        <v>11</v>
      </c>
      <c r="I9" s="3">
        <f>+'ENE-07'!I9+'FEB-07'!I9+'MAR-07'!I9+'ABR-07'!I9+'MAY-07'!I9+'JUN-07'!I9+'JUL-07 '!I9+'AGO-07'!I9+'SEP-07'!I9+'OCT-07'!I9+'NOV-07'!I9+'DIC-07'!I9</f>
        <v>12</v>
      </c>
      <c r="J9" s="3">
        <f>+'ENE-07'!J9+'FEB-07'!J9+'MAR-07'!J9+'ABR-07'!J9+'MAY-07'!J9+'JUN-07'!J9+'JUL-07 '!J9+'AGO-07'!J9+'SEP-07'!J9+'OCT-07'!J9+'NOV-07'!J9+'DIC-07'!J9</f>
        <v>20</v>
      </c>
      <c r="K9" s="2">
        <f t="shared" si="2"/>
        <v>181</v>
      </c>
      <c r="L9" s="10">
        <f>+'ENE-07'!L9+'FEB-07'!K9+'MAR-07'!L9+'ABR-07'!L9+'MAY-07'!L9+'JUN-07'!L9+'JUL-07 '!L9+'AGO-07'!L9+'SEP-07'!L9+'OCT-07'!L9+'NOV-07'!L9+'DIC-07'!L9</f>
        <v>962511</v>
      </c>
      <c r="M9" s="8">
        <f t="shared" si="1"/>
        <v>1.8804979891138907</v>
      </c>
    </row>
    <row r="10" spans="1:13" ht="12.75">
      <c r="A10" s="2" t="s">
        <v>8</v>
      </c>
      <c r="B10" s="2" t="s">
        <v>9</v>
      </c>
      <c r="C10" s="3">
        <f>+'ENE-07'!C10+'FEB-07'!C10+'MAR-07'!C10+'ABR-07'!C10+'MAY-07'!C10+'JUN-07'!C10+'JUL-07 '!C10+'AGO-07'!C10+'SEP-07'!C10+'OCT-07'!C10+'NOV-07'!C10+'DIC-07'!C10</f>
        <v>79</v>
      </c>
      <c r="D10" s="3">
        <f>+'ENE-07'!D10+'FEB-07'!D10+'MAR-07'!D10+'ABR-07'!D10+'MAY-07'!D10+'JUN-07'!D10+'JUL-07 '!D10+'AGO-07'!D10+'SEP-07'!D10+'OCT-07'!D10+'NOV-07'!D10+'DIC-07'!D10</f>
        <v>67</v>
      </c>
      <c r="E10" s="3">
        <f>+'ENE-07'!E10+'FEB-07'!E10+'MAR-07'!E10+'ABR-07'!E10+'MAY-07'!E10+'JUN-07'!E10+'JUL-07 '!E10+'AGO-07'!E10+'SEP-07'!E10+'OCT-07'!E10+'NOV-07'!E10+'DIC-07'!E10</f>
        <v>152</v>
      </c>
      <c r="F10" s="3">
        <f>+'ENE-07'!F10+'FEB-07'!F10+'MAR-07'!F10+'ABR-07'!F10+'MAY-07'!F10+'JUN-07'!F10+'JUL-07 '!F10+'AGO-07'!F10+'SEP-07'!F10+'OCT-07'!F10+'NOV-07'!F10+'DIC-07'!F10</f>
        <v>17</v>
      </c>
      <c r="G10" s="3">
        <f>+'ENE-07'!G10+'FEB-07'!G10+'MAR-07'!G10+'ABR-07'!G10+'MAY-07'!G10+'JUN-07'!G10+'JUL-07 '!G10+'AGO-07'!G10+'SEP-07'!G10+'OCT-07'!G10+'NOV-07'!G10+'DIC-07'!G10</f>
        <v>19</v>
      </c>
      <c r="H10" s="3">
        <f>+'ENE-07'!H10+'FEB-07'!H10+'MAR-07'!H10+'ABR-07'!H10+'MAY-07'!H10+'JUN-07'!H10+'JUL-07 '!H10+'AGO-07'!H10+'SEP-07'!H10+'OCT-07'!H10+'NOV-07'!H10+'DIC-07'!H10</f>
        <v>10</v>
      </c>
      <c r="I10" s="3">
        <f>+'ENE-07'!I10+'FEB-07'!I10+'MAR-07'!I10+'ABR-07'!I10+'MAY-07'!I10+'JUN-07'!I10+'JUL-07 '!I10+'AGO-07'!I10+'SEP-07'!I10+'OCT-07'!I10+'NOV-07'!I10+'DIC-07'!I10</f>
        <v>42</v>
      </c>
      <c r="J10" s="3">
        <f>+'ENE-07'!J10+'FEB-07'!J10+'MAR-07'!J10+'ABR-07'!J10+'MAY-07'!J10+'JUN-07'!J10+'JUL-07 '!J10+'AGO-07'!J10+'SEP-07'!J10+'OCT-07'!J10+'NOV-07'!J10+'DIC-07'!J10</f>
        <v>41</v>
      </c>
      <c r="K10" s="2">
        <f t="shared" si="2"/>
        <v>427</v>
      </c>
      <c r="L10" s="10">
        <f>+'ENE-07'!L10+'FEB-07'!K10+'MAR-07'!L10+'ABR-07'!L10+'MAY-07'!L10+'JUN-07'!L10+'JUL-07 '!L10+'AGO-07'!L10+'SEP-07'!L10+'OCT-07'!L10+'NOV-07'!L10+'DIC-07'!L10</f>
        <v>1862267</v>
      </c>
      <c r="M10" s="8">
        <f t="shared" si="1"/>
        <v>2.292904293530412</v>
      </c>
    </row>
    <row r="11" spans="1:13" ht="12.75">
      <c r="A11" s="2" t="s">
        <v>10</v>
      </c>
      <c r="B11" s="2" t="s">
        <v>10</v>
      </c>
      <c r="C11" s="3">
        <f>+'ENE-07'!C11+'FEB-07'!C11+'MAR-07'!C11+'ABR-07'!C11+'MAY-07'!C11+'JUN-07'!C11+'JUL-07 '!C11+'AGO-07'!C11+'SEP-07'!C11+'OCT-07'!C11+'NOV-07'!C11+'DIC-07'!C11</f>
        <v>5</v>
      </c>
      <c r="D11" s="3">
        <f>+'ENE-07'!D11+'FEB-07'!D11+'MAR-07'!D11+'ABR-07'!D11+'MAY-07'!D11+'JUN-07'!D11+'JUL-07 '!D11+'AGO-07'!D11+'SEP-07'!D11+'OCT-07'!D11+'NOV-07'!D11+'DIC-07'!D11</f>
        <v>1</v>
      </c>
      <c r="E11" s="3">
        <f>+'ENE-07'!E11+'FEB-07'!E11+'MAR-07'!E11+'ABR-07'!E11+'MAY-07'!E11+'JUN-07'!E11+'JUL-07 '!E11+'AGO-07'!E11+'SEP-07'!E11+'OCT-07'!E11+'NOV-07'!E11+'DIC-07'!E11</f>
        <v>7</v>
      </c>
      <c r="F11" s="3">
        <f>+'ENE-07'!F11+'FEB-07'!F11+'MAR-07'!F11+'ABR-07'!F11+'MAY-07'!F11+'JUN-07'!F11+'JUL-07 '!F11+'AGO-07'!F11+'SEP-07'!F11+'OCT-07'!F11+'NOV-07'!F11+'DIC-07'!F11</f>
        <v>0</v>
      </c>
      <c r="G11" s="3">
        <f>+'ENE-07'!G11+'FEB-07'!G11+'MAR-07'!G11+'ABR-07'!G11+'MAY-07'!G11+'JUN-07'!G11+'JUL-07 '!G11+'AGO-07'!G11+'SEP-07'!G11+'OCT-07'!G11+'NOV-07'!G11+'DIC-07'!G11</f>
        <v>0</v>
      </c>
      <c r="H11" s="3">
        <f>+'ENE-07'!H11+'FEB-07'!H11+'MAR-07'!H11+'ABR-07'!H11+'MAY-07'!H11+'JUN-07'!H11+'JUL-07 '!H11+'AGO-07'!H11+'SEP-07'!H11+'OCT-07'!H11+'NOV-07'!H11+'DIC-07'!H11</f>
        <v>0</v>
      </c>
      <c r="I11" s="3">
        <f>+'ENE-07'!I11+'FEB-07'!I11+'MAR-07'!I11+'ABR-07'!I11+'MAY-07'!I11+'JUN-07'!I11+'JUL-07 '!I11+'AGO-07'!I11+'SEP-07'!I11+'OCT-07'!I11+'NOV-07'!I11+'DIC-07'!I11</f>
        <v>0</v>
      </c>
      <c r="J11" s="3">
        <f>+'ENE-07'!J11+'FEB-07'!J11+'MAR-07'!J11+'ABR-07'!J11+'MAY-07'!J11+'JUN-07'!J11+'JUL-07 '!J11+'AGO-07'!J11+'SEP-07'!J11+'OCT-07'!J11+'NOV-07'!J11+'DIC-07'!J11</f>
        <v>0</v>
      </c>
      <c r="K11" s="2">
        <f t="shared" si="2"/>
        <v>13</v>
      </c>
      <c r="L11" s="10">
        <f>+'ENE-07'!L11+'FEB-07'!K11+'MAR-07'!L11+'ABR-07'!L11+'MAY-07'!L11+'JUN-07'!L11+'JUL-07 '!L11+'AGO-07'!L11+'SEP-07'!L11+'OCT-07'!L11+'NOV-07'!L11+'DIC-07'!L11</f>
        <v>1602134</v>
      </c>
      <c r="M11" s="8">
        <f t="shared" si="1"/>
        <v>0.08114177715471989</v>
      </c>
    </row>
    <row r="12" spans="1:13" ht="12.75">
      <c r="A12" s="2" t="s">
        <v>6</v>
      </c>
      <c r="B12" s="2" t="s">
        <v>7</v>
      </c>
      <c r="C12" s="3">
        <f>+'ENE-07'!C12+'FEB-07'!C12+'MAR-07'!C12+'ABR-07'!C12+'MAY-07'!C12+'JUN-07'!C12+'JUL-07 '!C12+'AGO-07'!C12+'SEP-07'!C12+'OCT-07'!C12+'NOV-07'!C12+'DIC-07'!C12</f>
        <v>1</v>
      </c>
      <c r="D12" s="3">
        <f>+'ENE-07'!D12+'FEB-07'!D12+'MAR-07'!D12+'ABR-07'!D12+'MAY-07'!D12+'JUN-07'!D12+'JUL-07 '!D12+'AGO-07'!D12+'SEP-07'!D12+'OCT-07'!D12+'NOV-07'!D12+'DIC-07'!D12</f>
        <v>7</v>
      </c>
      <c r="E12" s="3">
        <f>+'ENE-07'!E12+'FEB-07'!E12+'MAR-07'!E12+'ABR-07'!E12+'MAY-07'!E12+'JUN-07'!E12+'JUL-07 '!E12+'AGO-07'!E12+'SEP-07'!E12+'OCT-07'!E12+'NOV-07'!E12+'DIC-07'!E12</f>
        <v>0</v>
      </c>
      <c r="F12" s="3">
        <f>+'ENE-07'!F12+'FEB-07'!F12+'MAR-07'!F12+'ABR-07'!F12+'MAY-07'!F12+'JUN-07'!F12+'JUL-07 '!F12+'AGO-07'!F12+'SEP-07'!F12+'OCT-07'!F12+'NOV-07'!F12+'DIC-07'!F12</f>
        <v>1</v>
      </c>
      <c r="G12" s="3">
        <f>+'ENE-07'!G12+'FEB-07'!G12+'MAR-07'!G12+'ABR-07'!G12+'MAY-07'!G12+'JUN-07'!G12+'JUL-07 '!G12+'AGO-07'!G12+'SEP-07'!G12+'OCT-07'!G12+'NOV-07'!G12+'DIC-07'!G12</f>
        <v>1</v>
      </c>
      <c r="H12" s="3">
        <f>+'ENE-07'!H12+'FEB-07'!H12+'MAR-07'!H12+'ABR-07'!H12+'MAY-07'!H12+'JUN-07'!H12+'JUL-07 '!H12+'AGO-07'!H12+'SEP-07'!H12+'OCT-07'!H12+'NOV-07'!H12+'DIC-07'!H12</f>
        <v>1</v>
      </c>
      <c r="I12" s="3">
        <f>+'ENE-07'!I12+'FEB-07'!I12+'MAR-07'!I12+'ABR-07'!I12+'MAY-07'!I12+'JUN-07'!I12+'JUL-07 '!I12+'AGO-07'!I12+'SEP-07'!I12+'OCT-07'!I12+'NOV-07'!I12+'DIC-07'!I12</f>
        <v>3</v>
      </c>
      <c r="J12" s="3">
        <f>+'ENE-07'!J12+'FEB-07'!J12+'MAR-07'!J12+'ABR-07'!J12+'MAY-07'!J12+'JUN-07'!J12+'JUL-07 '!J12+'AGO-07'!J12+'SEP-07'!J12+'OCT-07'!J12+'NOV-07'!J12+'DIC-07'!J12</f>
        <v>6</v>
      </c>
      <c r="K12" s="2">
        <f t="shared" si="2"/>
        <v>20</v>
      </c>
      <c r="L12" s="10">
        <f>+'ENE-07'!L12+'FEB-07'!K12+'MAR-07'!L12+'ABR-07'!L12+'MAY-07'!L12+'JUN-07'!L12+'JUL-07 '!L12+'AGO-07'!L12+'SEP-07'!L12+'OCT-07'!L12+'NOV-07'!L12+'DIC-07'!L12</f>
        <v>13097</v>
      </c>
      <c r="M12" s="8">
        <f t="shared" si="1"/>
        <v>15.270672673131251</v>
      </c>
    </row>
    <row r="15" spans="2:14" ht="12.75">
      <c r="B15" s="2" t="s">
        <v>12</v>
      </c>
      <c r="C15" s="8">
        <v>1.370599584602895</v>
      </c>
      <c r="D15" s="15"/>
      <c r="K15" s="16"/>
      <c r="L15" s="16"/>
      <c r="M15" s="16"/>
      <c r="N15" s="16"/>
    </row>
    <row r="16" spans="2:14" ht="12.75">
      <c r="B16" s="2" t="s">
        <v>2</v>
      </c>
      <c r="C16" s="8">
        <v>1.4602889897160254</v>
      </c>
      <c r="D16" s="15"/>
      <c r="K16" s="16"/>
      <c r="L16" s="16"/>
      <c r="M16" s="16"/>
      <c r="N16" s="16"/>
    </row>
    <row r="17" spans="2:14" ht="12.75">
      <c r="B17" s="2" t="s">
        <v>4</v>
      </c>
      <c r="C17" s="8">
        <v>0.9763135953828143</v>
      </c>
      <c r="D17" s="15"/>
      <c r="K17" s="16"/>
      <c r="L17" s="16"/>
      <c r="M17" s="16"/>
      <c r="N17" s="16"/>
    </row>
    <row r="18" spans="2:14" ht="12.75">
      <c r="B18" s="2" t="s">
        <v>11</v>
      </c>
      <c r="C18" s="8">
        <v>1.8804979891138907</v>
      </c>
      <c r="D18" s="15"/>
      <c r="K18" s="16"/>
      <c r="L18" s="16"/>
      <c r="M18" s="16"/>
      <c r="N18" s="16"/>
    </row>
    <row r="19" spans="2:14" ht="12.75">
      <c r="B19" s="2" t="s">
        <v>9</v>
      </c>
      <c r="C19" s="8">
        <v>2.292904293530412</v>
      </c>
      <c r="D19" s="15"/>
      <c r="K19" s="16"/>
      <c r="L19" s="16"/>
      <c r="M19" s="16"/>
      <c r="N19" s="16"/>
    </row>
    <row r="20" spans="2:14" ht="12.75">
      <c r="B20" s="2" t="s">
        <v>10</v>
      </c>
      <c r="C20" s="8">
        <v>0.08114177715471989</v>
      </c>
      <c r="D20" s="15"/>
      <c r="K20" s="16"/>
      <c r="L20" s="16"/>
      <c r="M20" s="16"/>
      <c r="N20" s="16"/>
    </row>
    <row r="21" spans="2:14" ht="12.75">
      <c r="B21" s="15"/>
      <c r="C21" s="17"/>
      <c r="D21" s="15"/>
      <c r="K21" s="16"/>
      <c r="L21" s="16"/>
      <c r="M21" s="16"/>
      <c r="N21" s="16"/>
    </row>
    <row r="22" spans="2:14" ht="12.75">
      <c r="B22"/>
      <c r="C22" s="1"/>
      <c r="D22" s="15"/>
      <c r="K22" s="16"/>
      <c r="L22" s="16"/>
      <c r="M22" s="16"/>
      <c r="N22" s="16"/>
    </row>
    <row r="23" spans="2:14" ht="12.75">
      <c r="B23"/>
      <c r="C23" s="1"/>
      <c r="D23" s="15"/>
      <c r="K23" s="16"/>
      <c r="L23" s="16"/>
      <c r="M23" s="16"/>
      <c r="N23" s="16"/>
    </row>
    <row r="24" spans="2:14" ht="12.75">
      <c r="B24" s="15"/>
      <c r="C24" s="17"/>
      <c r="D24" s="15"/>
      <c r="K24" s="16"/>
      <c r="L24" s="16"/>
      <c r="M24" s="16"/>
      <c r="N24" s="16"/>
    </row>
    <row r="25" spans="2:14" ht="12.75">
      <c r="B25" s="15"/>
      <c r="C25" s="17"/>
      <c r="D25" s="15"/>
      <c r="K25" s="16"/>
      <c r="L25" s="16"/>
      <c r="M25" s="16"/>
      <c r="N25" s="16"/>
    </row>
    <row r="26" spans="2:14" ht="12.75">
      <c r="B26" s="15"/>
      <c r="C26" s="17"/>
      <c r="D26" s="15"/>
      <c r="K26" s="16"/>
      <c r="L26" s="16"/>
      <c r="M26" s="16"/>
      <c r="N26" s="16"/>
    </row>
    <row r="27" spans="9:16" ht="12.75">
      <c r="I27" s="13"/>
      <c r="J27" s="13"/>
      <c r="K27" s="13"/>
      <c r="L27" s="18"/>
      <c r="M27" s="19"/>
      <c r="N27" s="13"/>
      <c r="O27" s="13"/>
      <c r="P27" s="13"/>
    </row>
  </sheetData>
  <mergeCells count="7">
    <mergeCell ref="A5:B5"/>
    <mergeCell ref="C3:J3"/>
    <mergeCell ref="L3:L4"/>
    <mergeCell ref="B1:M1"/>
    <mergeCell ref="B2:M2"/>
    <mergeCell ref="M3:M4"/>
    <mergeCell ref="A3:B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12" sqref="A12:IV12"/>
    </sheetView>
  </sheetViews>
  <sheetFormatPr defaultColWidth="11.00390625" defaultRowHeight="12.75"/>
  <cols>
    <col min="1" max="1" width="6.625" style="1" bestFit="1" customWidth="1"/>
    <col min="2" max="2" width="16.875" style="1" bestFit="1" customWidth="1"/>
    <col min="3" max="5" width="3.50390625" style="0" bestFit="1" customWidth="1"/>
    <col min="6" max="6" width="2.875" style="0" bestFit="1" customWidth="1"/>
    <col min="7" max="7" width="4.125" style="0" bestFit="1" customWidth="1"/>
    <col min="8" max="8" width="3.50390625" style="0" bestFit="1" customWidth="1"/>
    <col min="9" max="9" width="3.00390625" style="0" bestFit="1" customWidth="1"/>
    <col min="10" max="10" width="7.125" style="0" bestFit="1" customWidth="1"/>
    <col min="11" max="11" width="11.50390625" style="11" customWidth="1"/>
  </cols>
  <sheetData>
    <row r="1" spans="1:13" ht="17.25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3.5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2" ht="16.5" customHeight="1">
      <c r="A3" s="28" t="s">
        <v>13</v>
      </c>
      <c r="B3" s="28"/>
      <c r="C3" s="29" t="s">
        <v>25</v>
      </c>
      <c r="D3" s="30"/>
      <c r="E3" s="30"/>
      <c r="F3" s="30"/>
      <c r="G3" s="30"/>
      <c r="H3" s="30"/>
      <c r="I3" s="30"/>
      <c r="J3" s="31"/>
      <c r="K3" s="21" t="s">
        <v>29</v>
      </c>
      <c r="L3" s="27" t="s">
        <v>30</v>
      </c>
    </row>
    <row r="4" spans="1:12" ht="15" customHeight="1">
      <c r="A4" s="5" t="s">
        <v>14</v>
      </c>
      <c r="B4" s="5" t="s">
        <v>15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24</v>
      </c>
      <c r="J4" s="5" t="s">
        <v>28</v>
      </c>
      <c r="K4" s="21"/>
      <c r="L4" s="27"/>
    </row>
    <row r="5" spans="1:12" ht="12.75">
      <c r="A5" s="20" t="s">
        <v>28</v>
      </c>
      <c r="B5" s="20"/>
      <c r="C5" s="6">
        <f aca="true" t="shared" si="0" ref="C5:K5">SUM(C6:C12)</f>
        <v>13</v>
      </c>
      <c r="D5" s="6">
        <f t="shared" si="0"/>
        <v>17</v>
      </c>
      <c r="E5" s="6">
        <f t="shared" si="0"/>
        <v>15</v>
      </c>
      <c r="F5" s="6">
        <f t="shared" si="0"/>
        <v>3</v>
      </c>
      <c r="G5" s="6">
        <f t="shared" si="0"/>
        <v>9</v>
      </c>
      <c r="H5" s="6">
        <f t="shared" si="0"/>
        <v>5</v>
      </c>
      <c r="I5" s="6">
        <f t="shared" si="0"/>
        <v>8</v>
      </c>
      <c r="J5" s="6">
        <f>SUM(C5:I5)</f>
        <v>70</v>
      </c>
      <c r="K5" s="9">
        <f t="shared" si="0"/>
        <v>642591</v>
      </c>
      <c r="L5" s="7">
        <f>+J5*10000/K5</f>
        <v>1.0893398755973862</v>
      </c>
    </row>
    <row r="6" spans="1:12" ht="12.75">
      <c r="A6" s="2" t="s">
        <v>0</v>
      </c>
      <c r="B6" s="2" t="s">
        <v>12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f>SUM(C6:I6)</f>
        <v>0</v>
      </c>
      <c r="K6" s="10">
        <v>14476</v>
      </c>
      <c r="L6" s="8">
        <f aca="true" t="shared" si="1" ref="L6:L11">+J6*10000/K6</f>
        <v>0</v>
      </c>
    </row>
    <row r="7" spans="1:12" ht="12.75">
      <c r="A7" s="2" t="s">
        <v>1</v>
      </c>
      <c r="B7" s="2" t="s">
        <v>2</v>
      </c>
      <c r="C7" s="2">
        <v>3</v>
      </c>
      <c r="D7" s="2">
        <v>0</v>
      </c>
      <c r="E7" s="2">
        <v>1</v>
      </c>
      <c r="F7" s="2">
        <v>0</v>
      </c>
      <c r="G7" s="2">
        <v>2</v>
      </c>
      <c r="H7" s="2">
        <v>0</v>
      </c>
      <c r="I7" s="2">
        <v>1</v>
      </c>
      <c r="J7" s="2">
        <f aca="true" t="shared" si="2" ref="J7:J12">SUM(C7:I7)</f>
        <v>7</v>
      </c>
      <c r="K7" s="10">
        <v>43810</v>
      </c>
      <c r="L7" s="8">
        <f t="shared" si="1"/>
        <v>1.5978087194704405</v>
      </c>
    </row>
    <row r="8" spans="1:12" ht="12.75">
      <c r="A8" s="2" t="s">
        <v>3</v>
      </c>
      <c r="B8" s="2" t="s">
        <v>4</v>
      </c>
      <c r="C8" s="2">
        <v>6</v>
      </c>
      <c r="D8" s="2">
        <v>11</v>
      </c>
      <c r="E8" s="2">
        <v>7</v>
      </c>
      <c r="F8" s="2">
        <v>1</v>
      </c>
      <c r="G8" s="2">
        <v>3</v>
      </c>
      <c r="H8" s="2">
        <v>0</v>
      </c>
      <c r="I8" s="2">
        <v>2</v>
      </c>
      <c r="J8" s="2">
        <f t="shared" si="2"/>
        <v>30</v>
      </c>
      <c r="K8" s="10">
        <v>270435</v>
      </c>
      <c r="L8" s="8">
        <f t="shared" si="1"/>
        <v>1.1093238671030008</v>
      </c>
    </row>
    <row r="9" spans="1:12" ht="12.75">
      <c r="A9" s="2" t="s">
        <v>5</v>
      </c>
      <c r="B9" s="2" t="s">
        <v>11</v>
      </c>
      <c r="C9" s="2">
        <v>3</v>
      </c>
      <c r="D9" s="2">
        <v>3</v>
      </c>
      <c r="E9" s="2">
        <v>3</v>
      </c>
      <c r="F9" s="2">
        <v>1</v>
      </c>
      <c r="G9" s="2">
        <v>2</v>
      </c>
      <c r="H9" s="2">
        <v>4</v>
      </c>
      <c r="I9" s="2">
        <v>0</v>
      </c>
      <c r="J9" s="2">
        <f t="shared" si="2"/>
        <v>16</v>
      </c>
      <c r="K9" s="10">
        <v>76027</v>
      </c>
      <c r="L9" s="8">
        <f t="shared" si="1"/>
        <v>2.1045155010719876</v>
      </c>
    </row>
    <row r="10" spans="1:12" ht="12.75">
      <c r="A10" s="2" t="s">
        <v>8</v>
      </c>
      <c r="B10" s="2" t="s">
        <v>9</v>
      </c>
      <c r="C10" s="2">
        <v>1</v>
      </c>
      <c r="D10" s="2">
        <v>3</v>
      </c>
      <c r="E10" s="2">
        <v>4</v>
      </c>
      <c r="F10" s="2">
        <v>1</v>
      </c>
      <c r="G10" s="2">
        <v>2</v>
      </c>
      <c r="H10" s="2">
        <v>1</v>
      </c>
      <c r="I10" s="2">
        <v>5</v>
      </c>
      <c r="J10" s="2">
        <f t="shared" si="2"/>
        <v>17</v>
      </c>
      <c r="K10" s="10">
        <v>135475</v>
      </c>
      <c r="L10" s="8">
        <f t="shared" si="1"/>
        <v>1.2548440671710648</v>
      </c>
    </row>
    <row r="11" spans="1:12" ht="12.75">
      <c r="A11" s="2" t="s">
        <v>10</v>
      </c>
      <c r="B11" s="2" t="s">
        <v>10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f t="shared" si="2"/>
        <v>0</v>
      </c>
      <c r="K11" s="10">
        <v>102368</v>
      </c>
      <c r="L11" s="8">
        <f t="shared" si="1"/>
        <v>0</v>
      </c>
    </row>
    <row r="12" spans="1:12" ht="12.75" hidden="1">
      <c r="A12" s="2" t="s">
        <v>6</v>
      </c>
      <c r="B12" s="2" t="s">
        <v>7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f t="shared" si="2"/>
        <v>0</v>
      </c>
      <c r="K12" s="10"/>
      <c r="L12" s="8"/>
    </row>
  </sheetData>
  <mergeCells count="7">
    <mergeCell ref="A5:B5"/>
    <mergeCell ref="C3:J3"/>
    <mergeCell ref="A1:M1"/>
    <mergeCell ref="A2:M2"/>
    <mergeCell ref="K3:K4"/>
    <mergeCell ref="L3:L4"/>
    <mergeCell ref="A3:B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12" sqref="A12:IV12"/>
    </sheetView>
  </sheetViews>
  <sheetFormatPr defaultColWidth="11.00390625" defaultRowHeight="12.75"/>
  <cols>
    <col min="1" max="1" width="6.625" style="1" bestFit="1" customWidth="1"/>
    <col min="2" max="2" width="16.875" style="1" bestFit="1" customWidth="1"/>
    <col min="3" max="5" width="3.50390625" style="0" bestFit="1" customWidth="1"/>
    <col min="6" max="6" width="2.875" style="0" bestFit="1" customWidth="1"/>
    <col min="7" max="7" width="4.125" style="0" bestFit="1" customWidth="1"/>
    <col min="8" max="9" width="3.50390625" style="0" bestFit="1" customWidth="1"/>
    <col min="10" max="10" width="3.00390625" style="0" bestFit="1" customWidth="1"/>
    <col min="11" max="11" width="7.125" style="0" bestFit="1" customWidth="1"/>
    <col min="12" max="12" width="11.50390625" style="11" customWidth="1"/>
  </cols>
  <sheetData>
    <row r="1" spans="1:13" ht="17.25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3.5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6.5" customHeight="1">
      <c r="A3" s="28" t="s">
        <v>13</v>
      </c>
      <c r="B3" s="28"/>
      <c r="C3" s="29" t="s">
        <v>26</v>
      </c>
      <c r="D3" s="30"/>
      <c r="E3" s="30"/>
      <c r="F3" s="30"/>
      <c r="G3" s="30"/>
      <c r="H3" s="30"/>
      <c r="I3" s="30"/>
      <c r="J3" s="30"/>
      <c r="K3" s="31"/>
      <c r="L3" s="21" t="s">
        <v>29</v>
      </c>
      <c r="M3" s="27" t="s">
        <v>30</v>
      </c>
    </row>
    <row r="4" spans="1:13" ht="18.75" customHeight="1">
      <c r="A4" s="5" t="s">
        <v>14</v>
      </c>
      <c r="B4" s="5" t="s">
        <v>15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28</v>
      </c>
      <c r="L4" s="21"/>
      <c r="M4" s="27"/>
    </row>
    <row r="5" spans="1:13" ht="12.75">
      <c r="A5" s="20" t="s">
        <v>28</v>
      </c>
      <c r="B5" s="20"/>
      <c r="C5" s="6">
        <f aca="true" t="shared" si="0" ref="C5:L5">SUM(C6:C12)</f>
        <v>30</v>
      </c>
      <c r="D5" s="6">
        <f t="shared" si="0"/>
        <v>6</v>
      </c>
      <c r="E5" s="6">
        <f t="shared" si="0"/>
        <v>13</v>
      </c>
      <c r="F5" s="6">
        <f t="shared" si="0"/>
        <v>4</v>
      </c>
      <c r="G5" s="6">
        <f t="shared" si="0"/>
        <v>2</v>
      </c>
      <c r="H5" s="6">
        <f t="shared" si="0"/>
        <v>1</v>
      </c>
      <c r="I5" s="6">
        <f t="shared" si="0"/>
        <v>1</v>
      </c>
      <c r="J5" s="6">
        <f t="shared" si="0"/>
        <v>4</v>
      </c>
      <c r="K5" s="6">
        <f>SUM(C5:J5)</f>
        <v>61</v>
      </c>
      <c r="L5" s="9">
        <f t="shared" si="0"/>
        <v>718933</v>
      </c>
      <c r="M5" s="7">
        <f>+K5*10000/L5</f>
        <v>0.8484796218840976</v>
      </c>
    </row>
    <row r="6" spans="1:13" ht="12.75">
      <c r="A6" s="2" t="s">
        <v>0</v>
      </c>
      <c r="B6" s="2" t="s">
        <v>12</v>
      </c>
      <c r="C6" s="2">
        <v>0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f>SUM(C6:J6)</f>
        <v>1</v>
      </c>
      <c r="L6" s="10">
        <v>15582</v>
      </c>
      <c r="M6" s="8">
        <f aca="true" t="shared" si="1" ref="M6:M11">+K6*10000/L6</f>
        <v>0.6417661404184315</v>
      </c>
    </row>
    <row r="7" spans="1:13" ht="12.75">
      <c r="A7" s="2" t="s">
        <v>1</v>
      </c>
      <c r="B7" s="2" t="s">
        <v>2</v>
      </c>
      <c r="C7" s="2">
        <v>2</v>
      </c>
      <c r="D7" s="2">
        <v>0</v>
      </c>
      <c r="E7" s="2">
        <v>3</v>
      </c>
      <c r="F7" s="2">
        <v>3</v>
      </c>
      <c r="G7" s="2">
        <v>0</v>
      </c>
      <c r="H7" s="2">
        <v>0</v>
      </c>
      <c r="I7" s="2">
        <v>0</v>
      </c>
      <c r="J7" s="2">
        <v>0</v>
      </c>
      <c r="K7" s="2">
        <f aca="true" t="shared" si="2" ref="K7:K12">SUM(C7:J7)</f>
        <v>8</v>
      </c>
      <c r="L7" s="10">
        <v>53845</v>
      </c>
      <c r="M7" s="8">
        <f t="shared" si="1"/>
        <v>1.48574612313121</v>
      </c>
    </row>
    <row r="8" spans="1:13" ht="12.75">
      <c r="A8" s="2" t="s">
        <v>3</v>
      </c>
      <c r="B8" s="2" t="s">
        <v>4</v>
      </c>
      <c r="C8" s="2">
        <v>10</v>
      </c>
      <c r="D8" s="2">
        <v>3</v>
      </c>
      <c r="E8" s="2">
        <v>4</v>
      </c>
      <c r="F8" s="2">
        <v>0</v>
      </c>
      <c r="G8" s="2">
        <v>0</v>
      </c>
      <c r="H8" s="2">
        <v>0</v>
      </c>
      <c r="I8" s="2">
        <v>0</v>
      </c>
      <c r="J8" s="2">
        <v>1</v>
      </c>
      <c r="K8" s="2">
        <f t="shared" si="2"/>
        <v>18</v>
      </c>
      <c r="L8" s="10">
        <v>299795</v>
      </c>
      <c r="M8" s="8">
        <f t="shared" si="1"/>
        <v>0.6004102803582448</v>
      </c>
    </row>
    <row r="9" spans="1:13" ht="12.75">
      <c r="A9" s="2" t="s">
        <v>5</v>
      </c>
      <c r="B9" s="2" t="s">
        <v>11</v>
      </c>
      <c r="C9" s="2">
        <v>1</v>
      </c>
      <c r="D9" s="2">
        <v>1</v>
      </c>
      <c r="E9" s="2">
        <v>2</v>
      </c>
      <c r="F9" s="2">
        <v>0</v>
      </c>
      <c r="G9" s="2">
        <v>1</v>
      </c>
      <c r="H9" s="2">
        <v>0</v>
      </c>
      <c r="I9" s="2">
        <v>0</v>
      </c>
      <c r="J9" s="2">
        <v>0</v>
      </c>
      <c r="K9" s="2">
        <f t="shared" si="2"/>
        <v>5</v>
      </c>
      <c r="L9" s="10">
        <v>84029</v>
      </c>
      <c r="M9" s="8">
        <f t="shared" si="1"/>
        <v>0.5950326672934344</v>
      </c>
    </row>
    <row r="10" spans="1:13" ht="12.75">
      <c r="A10" s="2" t="s">
        <v>8</v>
      </c>
      <c r="B10" s="2" t="s">
        <v>9</v>
      </c>
      <c r="C10" s="2">
        <v>17</v>
      </c>
      <c r="D10" s="2">
        <v>2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3</v>
      </c>
      <c r="K10" s="2">
        <f t="shared" si="2"/>
        <v>27</v>
      </c>
      <c r="L10" s="10">
        <v>147389</v>
      </c>
      <c r="M10" s="8">
        <f t="shared" si="1"/>
        <v>1.8318870472016229</v>
      </c>
    </row>
    <row r="11" spans="1:13" ht="12.75">
      <c r="A11" s="2" t="s">
        <v>10</v>
      </c>
      <c r="B11" s="2" t="s">
        <v>10</v>
      </c>
      <c r="C11" s="2">
        <v>0</v>
      </c>
      <c r="D11" s="2">
        <v>0</v>
      </c>
      <c r="E11" s="2">
        <v>2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f t="shared" si="2"/>
        <v>2</v>
      </c>
      <c r="L11" s="10">
        <v>118293</v>
      </c>
      <c r="M11" s="8">
        <f t="shared" si="1"/>
        <v>0.16907171176654578</v>
      </c>
    </row>
    <row r="12" spans="1:13" ht="12.75" hidden="1">
      <c r="A12" s="2" t="s">
        <v>6</v>
      </c>
      <c r="B12" s="2" t="s">
        <v>7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f t="shared" si="2"/>
        <v>0</v>
      </c>
      <c r="L12" s="10"/>
      <c r="M12" s="8"/>
    </row>
  </sheetData>
  <mergeCells count="7">
    <mergeCell ref="A5:B5"/>
    <mergeCell ref="L3:L4"/>
    <mergeCell ref="C3:K3"/>
    <mergeCell ref="A1:M1"/>
    <mergeCell ref="A2:M2"/>
    <mergeCell ref="M3:M4"/>
    <mergeCell ref="A3:B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A12" sqref="A12:IV12"/>
    </sheetView>
  </sheetViews>
  <sheetFormatPr defaultColWidth="11.00390625" defaultRowHeight="12.75"/>
  <cols>
    <col min="1" max="1" width="6.625" style="1" bestFit="1" customWidth="1"/>
    <col min="2" max="2" width="16.875" style="1" bestFit="1" customWidth="1"/>
    <col min="3" max="5" width="3.50390625" style="0" bestFit="1" customWidth="1"/>
    <col min="6" max="6" width="3.50390625" style="0" customWidth="1"/>
    <col min="7" max="7" width="4.125" style="0" bestFit="1" customWidth="1"/>
    <col min="8" max="9" width="3.50390625" style="0" bestFit="1" customWidth="1"/>
    <col min="10" max="10" width="3.00390625" style="0" bestFit="1" customWidth="1"/>
    <col min="11" max="11" width="7.125" style="0" bestFit="1" customWidth="1"/>
  </cols>
  <sheetData>
    <row r="1" spans="1:14" ht="17.25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3.5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3" ht="17.25" customHeight="1">
      <c r="A3" s="28" t="s">
        <v>13</v>
      </c>
      <c r="B3" s="28"/>
      <c r="C3" s="29" t="s">
        <v>27</v>
      </c>
      <c r="D3" s="30"/>
      <c r="E3" s="30"/>
      <c r="F3" s="30"/>
      <c r="G3" s="30"/>
      <c r="H3" s="30"/>
      <c r="I3" s="30"/>
      <c r="J3" s="30"/>
      <c r="K3" s="31"/>
      <c r="L3" s="27" t="s">
        <v>29</v>
      </c>
      <c r="M3" s="27" t="s">
        <v>30</v>
      </c>
    </row>
    <row r="4" spans="1:13" ht="18" customHeight="1">
      <c r="A4" s="5" t="s">
        <v>14</v>
      </c>
      <c r="B4" s="5" t="s">
        <v>15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28</v>
      </c>
      <c r="L4" s="27"/>
      <c r="M4" s="27"/>
    </row>
    <row r="5" spans="1:13" ht="12.75">
      <c r="A5" s="20" t="s">
        <v>28</v>
      </c>
      <c r="B5" s="20"/>
      <c r="C5" s="6">
        <f aca="true" t="shared" si="0" ref="C5:L5">SUM(C6:C12)</f>
        <v>22</v>
      </c>
      <c r="D5" s="6">
        <f t="shared" si="0"/>
        <v>10</v>
      </c>
      <c r="E5" s="6">
        <f t="shared" si="0"/>
        <v>38</v>
      </c>
      <c r="F5" s="6">
        <f>SUM(F6:F12)</f>
        <v>0</v>
      </c>
      <c r="G5" s="6">
        <f t="shared" si="0"/>
        <v>5</v>
      </c>
      <c r="H5" s="6">
        <f t="shared" si="0"/>
        <v>3</v>
      </c>
      <c r="I5" s="6">
        <f t="shared" si="0"/>
        <v>8</v>
      </c>
      <c r="J5" s="6">
        <f t="shared" si="0"/>
        <v>5</v>
      </c>
      <c r="K5" s="6">
        <f>SUM(C5:J5)</f>
        <v>91</v>
      </c>
      <c r="L5" s="9">
        <f t="shared" si="0"/>
        <v>665116</v>
      </c>
      <c r="M5" s="7">
        <f>+K5*10000/L5</f>
        <v>1.3681823922443603</v>
      </c>
    </row>
    <row r="6" spans="1:13" ht="12.75">
      <c r="A6" s="2" t="s">
        <v>0</v>
      </c>
      <c r="B6" s="2" t="s">
        <v>12</v>
      </c>
      <c r="C6" s="2">
        <v>2</v>
      </c>
      <c r="D6" s="2">
        <v>0</v>
      </c>
      <c r="E6" s="2">
        <v>1</v>
      </c>
      <c r="F6" s="2"/>
      <c r="G6" s="2">
        <v>0</v>
      </c>
      <c r="H6" s="2">
        <v>0</v>
      </c>
      <c r="I6" s="2">
        <v>1</v>
      </c>
      <c r="J6" s="2">
        <v>3</v>
      </c>
      <c r="K6" s="2">
        <f>SUM(C6:J6)</f>
        <v>7</v>
      </c>
      <c r="L6" s="10">
        <v>14103</v>
      </c>
      <c r="M6" s="8">
        <f aca="true" t="shared" si="1" ref="M6:M12">+K6*10000/L6</f>
        <v>4.963482946890733</v>
      </c>
    </row>
    <row r="7" spans="1:13" ht="12.75">
      <c r="A7" s="2" t="s">
        <v>1</v>
      </c>
      <c r="B7" s="2" t="s">
        <v>2</v>
      </c>
      <c r="C7" s="2">
        <v>2</v>
      </c>
      <c r="D7" s="2">
        <v>1</v>
      </c>
      <c r="E7" s="2">
        <v>14</v>
      </c>
      <c r="F7" s="2"/>
      <c r="G7" s="2">
        <v>2</v>
      </c>
      <c r="H7" s="2">
        <v>0</v>
      </c>
      <c r="I7" s="2">
        <v>0</v>
      </c>
      <c r="J7" s="2">
        <v>1</v>
      </c>
      <c r="K7" s="2">
        <f aca="true" t="shared" si="2" ref="K7:K12">SUM(C7:J7)</f>
        <v>20</v>
      </c>
      <c r="L7" s="10">
        <v>48321</v>
      </c>
      <c r="M7" s="8">
        <f t="shared" si="1"/>
        <v>4.138987189834648</v>
      </c>
    </row>
    <row r="8" spans="1:13" ht="12.75">
      <c r="A8" s="2" t="s">
        <v>3</v>
      </c>
      <c r="B8" s="2" t="s">
        <v>4</v>
      </c>
      <c r="C8" s="2">
        <v>11</v>
      </c>
      <c r="D8" s="2">
        <v>1</v>
      </c>
      <c r="E8" s="2">
        <v>7</v>
      </c>
      <c r="F8" s="2"/>
      <c r="G8" s="2">
        <v>2</v>
      </c>
      <c r="H8" s="2">
        <v>0</v>
      </c>
      <c r="I8" s="2">
        <v>2</v>
      </c>
      <c r="J8" s="2">
        <v>0</v>
      </c>
      <c r="K8" s="2">
        <f t="shared" si="2"/>
        <v>23</v>
      </c>
      <c r="L8" s="10">
        <v>260325</v>
      </c>
      <c r="M8" s="8">
        <f t="shared" si="1"/>
        <v>0.8835109958705464</v>
      </c>
    </row>
    <row r="9" spans="1:13" ht="12.75">
      <c r="A9" s="2" t="s">
        <v>5</v>
      </c>
      <c r="B9" s="2" t="s">
        <v>11</v>
      </c>
      <c r="C9" s="2">
        <v>3</v>
      </c>
      <c r="D9" s="2">
        <v>3</v>
      </c>
      <c r="E9" s="2">
        <v>7</v>
      </c>
      <c r="F9" s="2"/>
      <c r="G9" s="2">
        <v>0</v>
      </c>
      <c r="H9" s="2">
        <v>0</v>
      </c>
      <c r="I9" s="2">
        <v>0</v>
      </c>
      <c r="J9" s="2">
        <v>0</v>
      </c>
      <c r="K9" s="2">
        <f t="shared" si="2"/>
        <v>13</v>
      </c>
      <c r="L9" s="10">
        <v>77265</v>
      </c>
      <c r="M9" s="8">
        <f t="shared" si="1"/>
        <v>1.6825211932958002</v>
      </c>
    </row>
    <row r="10" spans="1:13" ht="12.75">
      <c r="A10" s="2" t="s">
        <v>8</v>
      </c>
      <c r="B10" s="2" t="s">
        <v>9</v>
      </c>
      <c r="C10" s="2">
        <v>4</v>
      </c>
      <c r="D10" s="2">
        <v>4</v>
      </c>
      <c r="E10" s="2">
        <v>9</v>
      </c>
      <c r="F10" s="2"/>
      <c r="G10" s="2">
        <v>1</v>
      </c>
      <c r="H10" s="2">
        <v>3</v>
      </c>
      <c r="I10" s="2">
        <v>5</v>
      </c>
      <c r="J10" s="2">
        <v>1</v>
      </c>
      <c r="K10" s="2">
        <f t="shared" si="2"/>
        <v>27</v>
      </c>
      <c r="L10" s="10">
        <v>151696</v>
      </c>
      <c r="M10" s="8">
        <f t="shared" si="1"/>
        <v>1.7798755405547937</v>
      </c>
    </row>
    <row r="11" spans="1:13" ht="12.75">
      <c r="A11" s="2" t="s">
        <v>10</v>
      </c>
      <c r="B11" s="2" t="s">
        <v>10</v>
      </c>
      <c r="C11" s="2">
        <v>0</v>
      </c>
      <c r="D11" s="2">
        <v>0</v>
      </c>
      <c r="E11" s="2">
        <v>0</v>
      </c>
      <c r="F11" s="2"/>
      <c r="G11" s="2">
        <v>0</v>
      </c>
      <c r="H11" s="2">
        <v>0</v>
      </c>
      <c r="I11" s="2">
        <v>0</v>
      </c>
      <c r="J11" s="2">
        <v>0</v>
      </c>
      <c r="K11" s="2">
        <f t="shared" si="2"/>
        <v>0</v>
      </c>
      <c r="L11" s="10">
        <v>113406</v>
      </c>
      <c r="M11" s="8">
        <f t="shared" si="1"/>
        <v>0</v>
      </c>
    </row>
    <row r="12" spans="1:13" ht="12.75" hidden="1">
      <c r="A12" s="2" t="s">
        <v>6</v>
      </c>
      <c r="B12" s="2" t="s">
        <v>7</v>
      </c>
      <c r="C12" s="2">
        <v>0</v>
      </c>
      <c r="D12" s="2">
        <v>1</v>
      </c>
      <c r="E12" s="2">
        <v>0</v>
      </c>
      <c r="F12" s="2"/>
      <c r="G12" s="2">
        <v>0</v>
      </c>
      <c r="H12" s="2">
        <v>0</v>
      </c>
      <c r="I12" s="2">
        <v>0</v>
      </c>
      <c r="J12" s="2">
        <v>0</v>
      </c>
      <c r="K12" s="2">
        <f t="shared" si="2"/>
        <v>1</v>
      </c>
      <c r="L12" s="10"/>
      <c r="M12" s="8" t="e">
        <f t="shared" si="1"/>
        <v>#DIV/0!</v>
      </c>
    </row>
  </sheetData>
  <mergeCells count="7">
    <mergeCell ref="A5:B5"/>
    <mergeCell ref="L3:L4"/>
    <mergeCell ref="C3:K3"/>
    <mergeCell ref="A1:N1"/>
    <mergeCell ref="A2:N2"/>
    <mergeCell ref="M3:M4"/>
    <mergeCell ref="A3:B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12" sqref="A12:IV12"/>
    </sheetView>
  </sheetViews>
  <sheetFormatPr defaultColWidth="11.00390625" defaultRowHeight="12.75"/>
  <cols>
    <col min="1" max="1" width="6.625" style="1" bestFit="1" customWidth="1"/>
    <col min="2" max="2" width="16.875" style="1" bestFit="1" customWidth="1"/>
    <col min="3" max="5" width="3.50390625" style="0" bestFit="1" customWidth="1"/>
    <col min="6" max="6" width="3.50390625" style="0" customWidth="1"/>
    <col min="7" max="7" width="4.125" style="0" bestFit="1" customWidth="1"/>
    <col min="8" max="9" width="3.50390625" style="0" bestFit="1" customWidth="1"/>
    <col min="10" max="10" width="3.00390625" style="0" bestFit="1" customWidth="1"/>
    <col min="11" max="11" width="7.125" style="0" bestFit="1" customWidth="1"/>
  </cols>
  <sheetData>
    <row r="1" spans="1:13" ht="17.25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3.5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7.25" customHeight="1">
      <c r="A3" s="28" t="s">
        <v>13</v>
      </c>
      <c r="B3" s="28"/>
      <c r="C3" s="29" t="s">
        <v>33</v>
      </c>
      <c r="D3" s="30"/>
      <c r="E3" s="30"/>
      <c r="F3" s="30"/>
      <c r="G3" s="30"/>
      <c r="H3" s="30"/>
      <c r="I3" s="30"/>
      <c r="J3" s="30"/>
      <c r="K3" s="31"/>
      <c r="L3" s="27" t="s">
        <v>29</v>
      </c>
      <c r="M3" s="27" t="s">
        <v>30</v>
      </c>
    </row>
    <row r="4" spans="1:13" ht="18" customHeight="1">
      <c r="A4" s="5" t="s">
        <v>14</v>
      </c>
      <c r="B4" s="5" t="s">
        <v>15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28</v>
      </c>
      <c r="L4" s="27"/>
      <c r="M4" s="27"/>
    </row>
    <row r="5" spans="1:13" ht="12.75">
      <c r="A5" s="20" t="s">
        <v>28</v>
      </c>
      <c r="B5" s="20"/>
      <c r="C5" s="6">
        <f aca="true" t="shared" si="0" ref="C5:L5">SUM(C6:C12)</f>
        <v>22</v>
      </c>
      <c r="D5" s="6">
        <f t="shared" si="0"/>
        <v>10</v>
      </c>
      <c r="E5" s="6">
        <f t="shared" si="0"/>
        <v>8</v>
      </c>
      <c r="F5" s="6"/>
      <c r="G5" s="6">
        <f t="shared" si="0"/>
        <v>5</v>
      </c>
      <c r="H5" s="6">
        <f t="shared" si="0"/>
        <v>0</v>
      </c>
      <c r="I5" s="6">
        <f t="shared" si="0"/>
        <v>7</v>
      </c>
      <c r="J5" s="6">
        <f t="shared" si="0"/>
        <v>6</v>
      </c>
      <c r="K5" s="6">
        <f>SUM(C5:J5)</f>
        <v>58</v>
      </c>
      <c r="L5" s="9">
        <f t="shared" si="0"/>
        <v>718124</v>
      </c>
      <c r="M5" s="7">
        <f>+K5*10000/L5</f>
        <v>0.8076599584472877</v>
      </c>
    </row>
    <row r="6" spans="1:13" ht="12.75">
      <c r="A6" s="2" t="s">
        <v>0</v>
      </c>
      <c r="B6" s="2" t="s">
        <v>12</v>
      </c>
      <c r="C6" s="2"/>
      <c r="D6" s="2"/>
      <c r="E6" s="2"/>
      <c r="F6" s="2"/>
      <c r="G6" s="2"/>
      <c r="H6" s="2"/>
      <c r="I6" s="2"/>
      <c r="J6" s="2">
        <v>1</v>
      </c>
      <c r="K6" s="2">
        <f>SUM(C6:J6)</f>
        <v>1</v>
      </c>
      <c r="L6" s="10">
        <v>16262</v>
      </c>
      <c r="M6" s="8">
        <f aca="true" t="shared" si="1" ref="M6:M12">+K6*10000/L6</f>
        <v>0.6149305128520477</v>
      </c>
    </row>
    <row r="7" spans="1:13" ht="12.75">
      <c r="A7" s="2" t="s">
        <v>1</v>
      </c>
      <c r="B7" s="2" t="s">
        <v>2</v>
      </c>
      <c r="C7" s="2"/>
      <c r="D7" s="2"/>
      <c r="E7" s="2">
        <v>1</v>
      </c>
      <c r="F7" s="2"/>
      <c r="G7" s="2">
        <v>1</v>
      </c>
      <c r="H7" s="2"/>
      <c r="I7" s="2">
        <v>4</v>
      </c>
      <c r="J7" s="2"/>
      <c r="K7" s="2">
        <f aca="true" t="shared" si="2" ref="K7:K12">SUM(C7:J7)</f>
        <v>6</v>
      </c>
      <c r="L7" s="10">
        <v>54638</v>
      </c>
      <c r="M7" s="8">
        <f t="shared" si="1"/>
        <v>1.09813682784875</v>
      </c>
    </row>
    <row r="8" spans="1:13" ht="12.75">
      <c r="A8" s="2" t="s">
        <v>3</v>
      </c>
      <c r="B8" s="2" t="s">
        <v>4</v>
      </c>
      <c r="C8" s="2">
        <v>14</v>
      </c>
      <c r="D8" s="2">
        <v>2</v>
      </c>
      <c r="E8" s="2">
        <v>4</v>
      </c>
      <c r="F8" s="2">
        <v>1</v>
      </c>
      <c r="G8" s="2"/>
      <c r="H8" s="2"/>
      <c r="I8" s="2"/>
      <c r="J8" s="2">
        <v>3</v>
      </c>
      <c r="K8" s="2">
        <f t="shared" si="2"/>
        <v>24</v>
      </c>
      <c r="L8" s="10">
        <v>286085</v>
      </c>
      <c r="M8" s="8">
        <f t="shared" si="1"/>
        <v>0.8389115123127742</v>
      </c>
    </row>
    <row r="9" spans="1:13" ht="12.75">
      <c r="A9" s="2" t="s">
        <v>5</v>
      </c>
      <c r="B9" s="2" t="s">
        <v>11</v>
      </c>
      <c r="C9" s="2"/>
      <c r="D9" s="2">
        <v>1</v>
      </c>
      <c r="E9" s="2">
        <v>2</v>
      </c>
      <c r="F9" s="2"/>
      <c r="G9" s="2">
        <v>2</v>
      </c>
      <c r="H9" s="2"/>
      <c r="I9" s="2">
        <v>1</v>
      </c>
      <c r="J9" s="2">
        <v>1</v>
      </c>
      <c r="K9" s="2">
        <f t="shared" si="2"/>
        <v>7</v>
      </c>
      <c r="L9" s="10">
        <v>78834</v>
      </c>
      <c r="M9" s="8">
        <f t="shared" si="1"/>
        <v>0.887941751021133</v>
      </c>
    </row>
    <row r="10" spans="1:13" ht="12.75">
      <c r="A10" s="2" t="s">
        <v>8</v>
      </c>
      <c r="B10" s="2" t="s">
        <v>9</v>
      </c>
      <c r="C10" s="2">
        <v>4</v>
      </c>
      <c r="D10" s="2">
        <v>6</v>
      </c>
      <c r="E10" s="2">
        <v>1</v>
      </c>
      <c r="F10" s="2">
        <v>1</v>
      </c>
      <c r="G10" s="2">
        <v>2</v>
      </c>
      <c r="H10" s="2"/>
      <c r="I10" s="2">
        <v>2</v>
      </c>
      <c r="J10" s="2">
        <v>1</v>
      </c>
      <c r="K10" s="2">
        <f t="shared" si="2"/>
        <v>17</v>
      </c>
      <c r="L10" s="10">
        <v>158403</v>
      </c>
      <c r="M10" s="8">
        <f t="shared" si="1"/>
        <v>1.073211997247527</v>
      </c>
    </row>
    <row r="11" spans="1:13" ht="12.75">
      <c r="A11" s="2" t="s">
        <v>10</v>
      </c>
      <c r="B11" s="2" t="s">
        <v>10</v>
      </c>
      <c r="C11" s="2">
        <v>4</v>
      </c>
      <c r="D11" s="2"/>
      <c r="E11" s="2"/>
      <c r="F11" s="2"/>
      <c r="G11" s="2"/>
      <c r="H11" s="2"/>
      <c r="I11" s="2"/>
      <c r="J11" s="2"/>
      <c r="K11" s="2">
        <f t="shared" si="2"/>
        <v>4</v>
      </c>
      <c r="L11" s="10">
        <v>122665</v>
      </c>
      <c r="M11" s="8">
        <f t="shared" si="1"/>
        <v>0.3260913871112379</v>
      </c>
    </row>
    <row r="12" spans="1:13" ht="12.75" hidden="1">
      <c r="A12" s="2" t="s">
        <v>6</v>
      </c>
      <c r="B12" s="2" t="s">
        <v>7</v>
      </c>
      <c r="C12" s="2"/>
      <c r="D12" s="2">
        <v>1</v>
      </c>
      <c r="E12" s="2"/>
      <c r="F12" s="2"/>
      <c r="G12" s="2"/>
      <c r="H12" s="2"/>
      <c r="I12" s="2"/>
      <c r="J12" s="2"/>
      <c r="K12" s="2">
        <f t="shared" si="2"/>
        <v>1</v>
      </c>
      <c r="L12" s="10">
        <f>279+958</f>
        <v>1237</v>
      </c>
      <c r="M12" s="8">
        <f t="shared" si="1"/>
        <v>8.084074373484237</v>
      </c>
    </row>
  </sheetData>
  <mergeCells count="7">
    <mergeCell ref="A5:B5"/>
    <mergeCell ref="C3:K3"/>
    <mergeCell ref="A1:M1"/>
    <mergeCell ref="A2:M2"/>
    <mergeCell ref="A3:B3"/>
    <mergeCell ref="L3:L4"/>
    <mergeCell ref="M3:M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A12" sqref="A12:IV12"/>
    </sheetView>
  </sheetViews>
  <sheetFormatPr defaultColWidth="11.00390625" defaultRowHeight="12.75"/>
  <cols>
    <col min="1" max="1" width="6.625" style="1" bestFit="1" customWidth="1"/>
    <col min="2" max="2" width="16.875" style="1" bestFit="1" customWidth="1"/>
    <col min="3" max="5" width="3.50390625" style="0" bestFit="1" customWidth="1"/>
    <col min="6" max="6" width="3.50390625" style="0" customWidth="1"/>
    <col min="7" max="7" width="4.125" style="0" bestFit="1" customWidth="1"/>
    <col min="8" max="9" width="3.50390625" style="0" bestFit="1" customWidth="1"/>
    <col min="10" max="10" width="3.00390625" style="0" bestFit="1" customWidth="1"/>
    <col min="11" max="11" width="7.125" style="0" bestFit="1" customWidth="1"/>
  </cols>
  <sheetData>
    <row r="1" spans="1:14" ht="17.25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3.5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3" ht="17.25" customHeight="1">
      <c r="A3" s="28" t="s">
        <v>13</v>
      </c>
      <c r="B3" s="28"/>
      <c r="C3" s="32" t="s">
        <v>34</v>
      </c>
      <c r="D3" s="32"/>
      <c r="E3" s="32"/>
      <c r="F3" s="32"/>
      <c r="G3" s="32"/>
      <c r="H3" s="32"/>
      <c r="I3" s="32"/>
      <c r="J3" s="32"/>
      <c r="K3" s="4"/>
      <c r="L3" s="27" t="s">
        <v>29</v>
      </c>
      <c r="M3" s="27" t="s">
        <v>30</v>
      </c>
    </row>
    <row r="4" spans="1:13" ht="18" customHeight="1">
      <c r="A4" s="5" t="s">
        <v>14</v>
      </c>
      <c r="B4" s="5" t="s">
        <v>15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28</v>
      </c>
      <c r="L4" s="27"/>
      <c r="M4" s="27"/>
    </row>
    <row r="5" spans="1:13" ht="12.75">
      <c r="A5" s="20" t="s">
        <v>28</v>
      </c>
      <c r="B5" s="20"/>
      <c r="C5" s="6">
        <f aca="true" t="shared" si="0" ref="C5:L5">SUM(C6:C12)</f>
        <v>7</v>
      </c>
      <c r="D5" s="6">
        <f t="shared" si="0"/>
        <v>9</v>
      </c>
      <c r="E5" s="6">
        <f t="shared" si="0"/>
        <v>11</v>
      </c>
      <c r="F5" s="6">
        <f t="shared" si="0"/>
        <v>2</v>
      </c>
      <c r="G5" s="6">
        <f t="shared" si="0"/>
        <v>1</v>
      </c>
      <c r="H5" s="6">
        <f t="shared" si="0"/>
        <v>2</v>
      </c>
      <c r="I5" s="6">
        <f t="shared" si="0"/>
        <v>3</v>
      </c>
      <c r="J5" s="6">
        <f t="shared" si="0"/>
        <v>4</v>
      </c>
      <c r="K5" s="6">
        <f>SUM(C5:J5)</f>
        <v>39</v>
      </c>
      <c r="L5" s="9">
        <f t="shared" si="0"/>
        <v>719899</v>
      </c>
      <c r="M5" s="7">
        <f aca="true" t="shared" si="1" ref="M5:M12">+K5*10000/L5</f>
        <v>0.5417426611232965</v>
      </c>
    </row>
    <row r="6" spans="1:13" ht="12.75">
      <c r="A6" s="2" t="s">
        <v>0</v>
      </c>
      <c r="B6" s="2" t="s">
        <v>12</v>
      </c>
      <c r="C6" s="2"/>
      <c r="D6" s="2"/>
      <c r="E6" s="2">
        <v>1</v>
      </c>
      <c r="F6" s="2"/>
      <c r="G6" s="2"/>
      <c r="H6" s="2"/>
      <c r="I6" s="2"/>
      <c r="J6" s="2">
        <v>1</v>
      </c>
      <c r="K6" s="2">
        <f>SUM(C6:J6)</f>
        <v>2</v>
      </c>
      <c r="L6" s="10">
        <v>15781</v>
      </c>
      <c r="M6" s="8">
        <f t="shared" si="1"/>
        <v>1.2673468094544071</v>
      </c>
    </row>
    <row r="7" spans="1:13" ht="12.75">
      <c r="A7" s="2" t="s">
        <v>1</v>
      </c>
      <c r="B7" s="2" t="s">
        <v>2</v>
      </c>
      <c r="C7" s="2"/>
      <c r="D7" s="2"/>
      <c r="E7" s="2">
        <v>3</v>
      </c>
      <c r="F7" s="2"/>
      <c r="G7" s="2"/>
      <c r="H7" s="2"/>
      <c r="I7" s="2"/>
      <c r="J7" s="2"/>
      <c r="K7" s="2">
        <f aca="true" t="shared" si="2" ref="K7:K12">SUM(C7:J7)</f>
        <v>3</v>
      </c>
      <c r="L7" s="10">
        <v>55311</v>
      </c>
      <c r="M7" s="8">
        <f t="shared" si="1"/>
        <v>0.5423875901719368</v>
      </c>
    </row>
    <row r="8" spans="1:13" ht="12.75">
      <c r="A8" s="2" t="s">
        <v>3</v>
      </c>
      <c r="B8" s="2" t="s">
        <v>4</v>
      </c>
      <c r="C8" s="2">
        <v>3</v>
      </c>
      <c r="D8" s="2">
        <v>3</v>
      </c>
      <c r="E8" s="2">
        <v>2</v>
      </c>
      <c r="F8" s="2"/>
      <c r="G8" s="2">
        <v>1</v>
      </c>
      <c r="H8" s="2"/>
      <c r="I8" s="2">
        <v>1</v>
      </c>
      <c r="J8" s="2"/>
      <c r="K8" s="2">
        <f t="shared" si="2"/>
        <v>10</v>
      </c>
      <c r="L8" s="10">
        <v>276810</v>
      </c>
      <c r="M8" s="8">
        <f t="shared" si="1"/>
        <v>0.36125862504967304</v>
      </c>
    </row>
    <row r="9" spans="1:13" ht="12.75">
      <c r="A9" s="2" t="s">
        <v>5</v>
      </c>
      <c r="B9" s="2" t="s">
        <v>11</v>
      </c>
      <c r="C9" s="2"/>
      <c r="D9" s="2">
        <v>2</v>
      </c>
      <c r="E9" s="2">
        <v>1</v>
      </c>
      <c r="F9" s="2"/>
      <c r="G9" s="2"/>
      <c r="H9" s="2">
        <v>2</v>
      </c>
      <c r="I9" s="2"/>
      <c r="J9" s="2">
        <v>1</v>
      </c>
      <c r="K9" s="2">
        <f t="shared" si="2"/>
        <v>6</v>
      </c>
      <c r="L9" s="10">
        <v>72305</v>
      </c>
      <c r="M9" s="8">
        <f t="shared" si="1"/>
        <v>0.8298181315261739</v>
      </c>
    </row>
    <row r="10" spans="1:13" ht="12.75">
      <c r="A10" s="2" t="s">
        <v>8</v>
      </c>
      <c r="B10" s="2" t="s">
        <v>9</v>
      </c>
      <c r="C10" s="2">
        <v>2</v>
      </c>
      <c r="D10" s="2">
        <v>3</v>
      </c>
      <c r="E10" s="2">
        <v>3</v>
      </c>
      <c r="F10" s="2">
        <v>1</v>
      </c>
      <c r="G10" s="2"/>
      <c r="H10" s="2"/>
      <c r="I10" s="2">
        <v>2</v>
      </c>
      <c r="J10" s="2">
        <v>2</v>
      </c>
      <c r="K10" s="2">
        <f t="shared" si="2"/>
        <v>13</v>
      </c>
      <c r="L10" s="10">
        <v>164411</v>
      </c>
      <c r="M10" s="8">
        <f t="shared" si="1"/>
        <v>0.7907013520993121</v>
      </c>
    </row>
    <row r="11" spans="1:13" ht="12.75">
      <c r="A11" s="2" t="s">
        <v>10</v>
      </c>
      <c r="B11" s="2" t="s">
        <v>10</v>
      </c>
      <c r="C11" s="2">
        <v>1</v>
      </c>
      <c r="D11" s="2"/>
      <c r="E11" s="2">
        <v>1</v>
      </c>
      <c r="F11" s="2"/>
      <c r="G11" s="2"/>
      <c r="H11" s="2"/>
      <c r="I11" s="2"/>
      <c r="J11" s="2"/>
      <c r="K11" s="2">
        <f t="shared" si="2"/>
        <v>2</v>
      </c>
      <c r="L11" s="10">
        <v>133973</v>
      </c>
      <c r="M11" s="8">
        <f t="shared" si="1"/>
        <v>0.1492838109171251</v>
      </c>
    </row>
    <row r="12" spans="1:13" ht="12.75" hidden="1">
      <c r="A12" s="2" t="s">
        <v>6</v>
      </c>
      <c r="B12" s="2" t="s">
        <v>7</v>
      </c>
      <c r="C12" s="2">
        <v>1</v>
      </c>
      <c r="D12" s="2">
        <v>1</v>
      </c>
      <c r="E12" s="2"/>
      <c r="F12" s="2">
        <v>1</v>
      </c>
      <c r="G12" s="2"/>
      <c r="H12" s="2"/>
      <c r="I12" s="2"/>
      <c r="J12" s="2"/>
      <c r="K12" s="2">
        <f t="shared" si="2"/>
        <v>3</v>
      </c>
      <c r="L12" s="10">
        <f>456+852</f>
        <v>1308</v>
      </c>
      <c r="M12" s="8">
        <f t="shared" si="1"/>
        <v>22.93577981651376</v>
      </c>
    </row>
  </sheetData>
  <mergeCells count="7">
    <mergeCell ref="A5:B5"/>
    <mergeCell ref="A1:N1"/>
    <mergeCell ref="A2:N2"/>
    <mergeCell ref="A3:B3"/>
    <mergeCell ref="C3:J3"/>
    <mergeCell ref="L3:L4"/>
    <mergeCell ref="M3:M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A12" sqref="A12:IV12"/>
    </sheetView>
  </sheetViews>
  <sheetFormatPr defaultColWidth="11.00390625" defaultRowHeight="12.75"/>
  <cols>
    <col min="1" max="1" width="6.625" style="1" bestFit="1" customWidth="1"/>
    <col min="2" max="2" width="16.875" style="1" bestFit="1" customWidth="1"/>
    <col min="3" max="5" width="3.50390625" style="0" bestFit="1" customWidth="1"/>
    <col min="6" max="6" width="3.50390625" style="0" customWidth="1"/>
    <col min="7" max="7" width="4.125" style="0" bestFit="1" customWidth="1"/>
    <col min="8" max="9" width="3.50390625" style="0" bestFit="1" customWidth="1"/>
    <col min="10" max="10" width="3.00390625" style="0" bestFit="1" customWidth="1"/>
    <col min="11" max="11" width="7.125" style="0" bestFit="1" customWidth="1"/>
  </cols>
  <sheetData>
    <row r="1" spans="1:14" ht="17.25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3.5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33"/>
    </row>
    <row r="3" spans="1:14" ht="17.25" customHeight="1">
      <c r="A3" s="28" t="s">
        <v>13</v>
      </c>
      <c r="B3" s="28"/>
      <c r="C3" s="32" t="s">
        <v>35</v>
      </c>
      <c r="D3" s="32"/>
      <c r="E3" s="32"/>
      <c r="F3" s="32"/>
      <c r="G3" s="32"/>
      <c r="H3" s="32"/>
      <c r="I3" s="32"/>
      <c r="J3" s="32"/>
      <c r="K3" s="4"/>
      <c r="L3" s="27" t="s">
        <v>29</v>
      </c>
      <c r="M3" s="27" t="s">
        <v>30</v>
      </c>
      <c r="N3" s="13"/>
    </row>
    <row r="4" spans="1:13" ht="18" customHeight="1">
      <c r="A4" s="5" t="s">
        <v>14</v>
      </c>
      <c r="B4" s="5" t="s">
        <v>15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28</v>
      </c>
      <c r="L4" s="27"/>
      <c r="M4" s="27"/>
    </row>
    <row r="5" spans="1:13" ht="12.75">
      <c r="A5" s="20" t="s">
        <v>28</v>
      </c>
      <c r="B5" s="20"/>
      <c r="C5" s="6">
        <f aca="true" t="shared" si="0" ref="C5:J5">SUM(C6:C12)</f>
        <v>7</v>
      </c>
      <c r="D5" s="6">
        <f t="shared" si="0"/>
        <v>14</v>
      </c>
      <c r="E5" s="6">
        <f t="shared" si="0"/>
        <v>34</v>
      </c>
      <c r="F5" s="6">
        <f t="shared" si="0"/>
        <v>2</v>
      </c>
      <c r="G5" s="6">
        <f t="shared" si="0"/>
        <v>4</v>
      </c>
      <c r="H5" s="6">
        <f t="shared" si="0"/>
        <v>1</v>
      </c>
      <c r="I5" s="6">
        <f t="shared" si="0"/>
        <v>6</v>
      </c>
      <c r="J5" s="6">
        <f t="shared" si="0"/>
        <v>5</v>
      </c>
      <c r="K5" s="6">
        <f aca="true" t="shared" si="1" ref="K5:K12">SUM(C5:J5)</f>
        <v>73</v>
      </c>
      <c r="L5" s="9">
        <f>SUM(L6:L12)</f>
        <v>768089</v>
      </c>
      <c r="M5" s="7">
        <f aca="true" t="shared" si="2" ref="M5:M12">+K5*10000/L5</f>
        <v>0.9504106945939859</v>
      </c>
    </row>
    <row r="6" spans="1:13" ht="12.75">
      <c r="A6" s="2" t="s">
        <v>0</v>
      </c>
      <c r="B6" s="2" t="s">
        <v>12</v>
      </c>
      <c r="C6" s="2"/>
      <c r="D6" s="2">
        <v>1</v>
      </c>
      <c r="E6" s="2"/>
      <c r="F6" s="2"/>
      <c r="G6" s="2"/>
      <c r="H6" s="2"/>
      <c r="I6" s="2"/>
      <c r="J6" s="2"/>
      <c r="K6" s="2">
        <f t="shared" si="1"/>
        <v>1</v>
      </c>
      <c r="L6" s="10">
        <v>15821</v>
      </c>
      <c r="M6" s="8">
        <f t="shared" si="2"/>
        <v>0.632071297642374</v>
      </c>
    </row>
    <row r="7" spans="1:13" ht="12.75">
      <c r="A7" s="2" t="s">
        <v>1</v>
      </c>
      <c r="B7" s="2" t="s">
        <v>2</v>
      </c>
      <c r="C7" s="2">
        <v>1</v>
      </c>
      <c r="D7" s="2">
        <v>1</v>
      </c>
      <c r="E7" s="2">
        <v>2</v>
      </c>
      <c r="F7" s="2"/>
      <c r="G7" s="2">
        <v>1</v>
      </c>
      <c r="H7" s="2"/>
      <c r="I7" s="2">
        <v>1</v>
      </c>
      <c r="J7" s="2"/>
      <c r="K7" s="2">
        <f t="shared" si="1"/>
        <v>6</v>
      </c>
      <c r="L7" s="10">
        <v>56083</v>
      </c>
      <c r="M7" s="8">
        <f t="shared" si="2"/>
        <v>1.0698429113991763</v>
      </c>
    </row>
    <row r="8" spans="1:13" ht="12.75">
      <c r="A8" s="2" t="s">
        <v>3</v>
      </c>
      <c r="B8" s="2" t="s">
        <v>4</v>
      </c>
      <c r="C8" s="2">
        <v>2</v>
      </c>
      <c r="D8" s="2">
        <v>5</v>
      </c>
      <c r="E8" s="2">
        <v>6</v>
      </c>
      <c r="F8" s="2">
        <v>1</v>
      </c>
      <c r="G8" s="2">
        <v>1</v>
      </c>
      <c r="H8" s="2">
        <v>1</v>
      </c>
      <c r="I8" s="2"/>
      <c r="J8" s="2">
        <v>2</v>
      </c>
      <c r="K8" s="2">
        <f t="shared" si="1"/>
        <v>18</v>
      </c>
      <c r="L8" s="10">
        <v>293398</v>
      </c>
      <c r="M8" s="8">
        <f t="shared" si="2"/>
        <v>0.6135011145270247</v>
      </c>
    </row>
    <row r="9" spans="1:13" ht="12.75">
      <c r="A9" s="2" t="s">
        <v>5</v>
      </c>
      <c r="B9" s="2" t="s">
        <v>11</v>
      </c>
      <c r="C9" s="2"/>
      <c r="D9" s="2">
        <v>1</v>
      </c>
      <c r="E9" s="2"/>
      <c r="F9" s="2"/>
      <c r="G9" s="2"/>
      <c r="H9" s="2"/>
      <c r="I9" s="2"/>
      <c r="J9" s="2"/>
      <c r="K9" s="2">
        <f t="shared" si="1"/>
        <v>1</v>
      </c>
      <c r="L9" s="10">
        <v>87938</v>
      </c>
      <c r="M9" s="8">
        <f t="shared" si="2"/>
        <v>0.11371648206691078</v>
      </c>
    </row>
    <row r="10" spans="1:13" ht="12.75">
      <c r="A10" s="2" t="s">
        <v>8</v>
      </c>
      <c r="B10" s="2" t="s">
        <v>9</v>
      </c>
      <c r="C10" s="2">
        <v>4</v>
      </c>
      <c r="D10" s="2">
        <v>5</v>
      </c>
      <c r="E10" s="2">
        <v>26</v>
      </c>
      <c r="F10" s="2">
        <v>1</v>
      </c>
      <c r="G10" s="2">
        <v>1</v>
      </c>
      <c r="H10" s="2">
        <v>0</v>
      </c>
      <c r="I10" s="2">
        <v>5</v>
      </c>
      <c r="J10" s="2">
        <v>2</v>
      </c>
      <c r="K10" s="2">
        <f t="shared" si="1"/>
        <v>44</v>
      </c>
      <c r="L10" s="10">
        <v>167641</v>
      </c>
      <c r="M10" s="8">
        <f t="shared" si="2"/>
        <v>2.6246562595069225</v>
      </c>
    </row>
    <row r="11" spans="1:13" ht="12.75">
      <c r="A11" s="2" t="s">
        <v>10</v>
      </c>
      <c r="B11" s="2" t="s">
        <v>10</v>
      </c>
      <c r="C11" s="2"/>
      <c r="D11" s="2"/>
      <c r="E11" s="2"/>
      <c r="F11" s="2"/>
      <c r="G11" s="2"/>
      <c r="H11" s="2"/>
      <c r="I11" s="2"/>
      <c r="J11" s="2"/>
      <c r="K11" s="2">
        <f t="shared" si="1"/>
        <v>0</v>
      </c>
      <c r="L11" s="10">
        <v>147208</v>
      </c>
      <c r="M11" s="8">
        <f t="shared" si="2"/>
        <v>0</v>
      </c>
    </row>
    <row r="12" spans="1:13" ht="12.75" hidden="1">
      <c r="A12" s="2" t="s">
        <v>6</v>
      </c>
      <c r="B12" s="2" t="s">
        <v>7</v>
      </c>
      <c r="C12" s="2"/>
      <c r="D12" s="2">
        <v>1</v>
      </c>
      <c r="E12" s="2"/>
      <c r="F12" s="2"/>
      <c r="G12" s="2">
        <v>1</v>
      </c>
      <c r="H12" s="2"/>
      <c r="I12" s="2"/>
      <c r="J12" s="2">
        <v>1</v>
      </c>
      <c r="K12" s="2">
        <f t="shared" si="1"/>
        <v>3</v>
      </c>
      <c r="L12" s="10"/>
      <c r="M12" s="8" t="e">
        <f t="shared" si="2"/>
        <v>#DIV/0!</v>
      </c>
    </row>
    <row r="14" spans="3:10" ht="12.75">
      <c r="C14" s="14"/>
      <c r="D14" s="14"/>
      <c r="E14" s="14"/>
      <c r="F14" s="14"/>
      <c r="G14" s="14"/>
      <c r="H14" s="14"/>
      <c r="I14" s="14"/>
      <c r="J14" s="14"/>
    </row>
    <row r="15" spans="3:10" ht="12.75">
      <c r="C15" s="14"/>
      <c r="D15" s="14"/>
      <c r="E15" s="14"/>
      <c r="F15" s="14"/>
      <c r="G15" s="14"/>
      <c r="H15" s="14"/>
      <c r="I15" s="14"/>
      <c r="J15" s="14"/>
    </row>
    <row r="16" spans="3:10" ht="12.75">
      <c r="C16" s="14"/>
      <c r="D16" s="14"/>
      <c r="E16" s="14"/>
      <c r="F16" s="14"/>
      <c r="G16" s="14"/>
      <c r="H16" s="14"/>
      <c r="I16" s="14"/>
      <c r="J16" s="14"/>
    </row>
    <row r="17" spans="3:10" ht="12.75">
      <c r="C17" s="14"/>
      <c r="D17" s="14"/>
      <c r="E17" s="14"/>
      <c r="F17" s="14"/>
      <c r="G17" s="14"/>
      <c r="H17" s="14"/>
      <c r="I17" s="14"/>
      <c r="J17" s="14"/>
    </row>
  </sheetData>
  <mergeCells count="7">
    <mergeCell ref="A5:B5"/>
    <mergeCell ref="A1:N1"/>
    <mergeCell ref="A2:N2"/>
    <mergeCell ref="A3:B3"/>
    <mergeCell ref="C3:J3"/>
    <mergeCell ref="L3:L4"/>
    <mergeCell ref="M3:M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A12" sqref="A12:IV12"/>
    </sheetView>
  </sheetViews>
  <sheetFormatPr defaultColWidth="11.00390625" defaultRowHeight="12.75"/>
  <cols>
    <col min="1" max="1" width="6.625" style="1" bestFit="1" customWidth="1"/>
    <col min="2" max="2" width="16.875" style="1" bestFit="1" customWidth="1"/>
    <col min="3" max="5" width="3.50390625" style="0" bestFit="1" customWidth="1"/>
    <col min="6" max="6" width="2.875" style="0" bestFit="1" customWidth="1"/>
    <col min="7" max="7" width="4.125" style="0" bestFit="1" customWidth="1"/>
    <col min="8" max="9" width="3.50390625" style="0" bestFit="1" customWidth="1"/>
    <col min="10" max="10" width="3.00390625" style="0" bestFit="1" customWidth="1"/>
    <col min="11" max="11" width="7.125" style="0" bestFit="1" customWidth="1"/>
    <col min="12" max="12" width="11.875" style="0" customWidth="1"/>
  </cols>
  <sheetData>
    <row r="1" spans="1:14" ht="17.25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3.5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3" ht="17.25" customHeight="1">
      <c r="A3" s="28" t="s">
        <v>13</v>
      </c>
      <c r="B3" s="28"/>
      <c r="C3" s="32" t="s">
        <v>36</v>
      </c>
      <c r="D3" s="32"/>
      <c r="E3" s="32"/>
      <c r="F3" s="32"/>
      <c r="G3" s="32"/>
      <c r="H3" s="32"/>
      <c r="I3" s="32"/>
      <c r="J3" s="32"/>
      <c r="K3" s="4"/>
      <c r="L3" s="27" t="s">
        <v>29</v>
      </c>
      <c r="M3" s="27" t="s">
        <v>30</v>
      </c>
    </row>
    <row r="4" spans="1:13" ht="18" customHeight="1">
      <c r="A4" s="5" t="s">
        <v>14</v>
      </c>
      <c r="B4" s="5" t="s">
        <v>15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28</v>
      </c>
      <c r="L4" s="27"/>
      <c r="M4" s="27"/>
    </row>
    <row r="5" spans="1:13" ht="12.75">
      <c r="A5" s="20" t="s">
        <v>28</v>
      </c>
      <c r="B5" s="20"/>
      <c r="C5" s="6">
        <f aca="true" t="shared" si="0" ref="C5:J5">SUM(C6:C12)</f>
        <v>16</v>
      </c>
      <c r="D5" s="6">
        <f t="shared" si="0"/>
        <v>5</v>
      </c>
      <c r="E5" s="6">
        <f t="shared" si="0"/>
        <v>26</v>
      </c>
      <c r="F5" s="6">
        <f t="shared" si="0"/>
        <v>4</v>
      </c>
      <c r="G5" s="6">
        <f t="shared" si="0"/>
        <v>9</v>
      </c>
      <c r="H5" s="6">
        <f t="shared" si="0"/>
        <v>0</v>
      </c>
      <c r="I5" s="6">
        <f t="shared" si="0"/>
        <v>0</v>
      </c>
      <c r="J5" s="6">
        <f t="shared" si="0"/>
        <v>10</v>
      </c>
      <c r="K5" s="6">
        <f aca="true" t="shared" si="1" ref="K5:K12">SUM(C5:J5)</f>
        <v>70</v>
      </c>
      <c r="L5" s="9">
        <f>SUM(L6:L12)</f>
        <v>772218</v>
      </c>
      <c r="M5" s="7">
        <f aca="true" t="shared" si="2" ref="M5:M12">+K5*10000/L5</f>
        <v>0.9064797764361877</v>
      </c>
    </row>
    <row r="6" spans="1:13" ht="12.75">
      <c r="A6" s="2" t="s">
        <v>0</v>
      </c>
      <c r="B6" s="2" t="s">
        <v>12</v>
      </c>
      <c r="C6" s="2"/>
      <c r="D6" s="2"/>
      <c r="E6" s="2"/>
      <c r="F6" s="2"/>
      <c r="G6" s="2"/>
      <c r="H6" s="2"/>
      <c r="I6" s="2"/>
      <c r="J6" s="2">
        <v>2</v>
      </c>
      <c r="K6" s="2">
        <f t="shared" si="1"/>
        <v>2</v>
      </c>
      <c r="L6" s="10">
        <v>16508</v>
      </c>
      <c r="M6" s="8">
        <f t="shared" si="2"/>
        <v>1.2115338017930701</v>
      </c>
    </row>
    <row r="7" spans="1:13" ht="12.75">
      <c r="A7" s="2" t="s">
        <v>1</v>
      </c>
      <c r="B7" s="2" t="s">
        <v>2</v>
      </c>
      <c r="C7" s="2">
        <v>1</v>
      </c>
      <c r="D7" s="2">
        <v>1</v>
      </c>
      <c r="E7" s="2">
        <v>1</v>
      </c>
      <c r="F7" s="2"/>
      <c r="G7" s="2"/>
      <c r="H7" s="2"/>
      <c r="I7" s="2"/>
      <c r="J7" s="2"/>
      <c r="K7" s="2">
        <f t="shared" si="1"/>
        <v>3</v>
      </c>
      <c r="L7" s="10">
        <v>55860</v>
      </c>
      <c r="M7" s="8">
        <f t="shared" si="2"/>
        <v>0.5370569280343717</v>
      </c>
    </row>
    <row r="8" spans="1:13" ht="12.75">
      <c r="A8" s="2" t="s">
        <v>3</v>
      </c>
      <c r="B8" s="2" t="s">
        <v>4</v>
      </c>
      <c r="C8" s="2">
        <v>5</v>
      </c>
      <c r="D8" s="2">
        <v>1</v>
      </c>
      <c r="E8" s="2">
        <v>3</v>
      </c>
      <c r="F8" s="2">
        <v>1</v>
      </c>
      <c r="G8" s="2">
        <v>2</v>
      </c>
      <c r="H8" s="2"/>
      <c r="I8" s="2"/>
      <c r="J8" s="2">
        <v>3</v>
      </c>
      <c r="K8" s="2">
        <f t="shared" si="1"/>
        <v>15</v>
      </c>
      <c r="L8" s="10">
        <v>307752</v>
      </c>
      <c r="M8" s="8">
        <f t="shared" si="2"/>
        <v>0.4874054433439913</v>
      </c>
    </row>
    <row r="9" spans="1:13" ht="12.75">
      <c r="A9" s="2" t="s">
        <v>5</v>
      </c>
      <c r="B9" s="2" t="s">
        <v>11</v>
      </c>
      <c r="C9" s="2">
        <v>1</v>
      </c>
      <c r="D9" s="2">
        <v>1</v>
      </c>
      <c r="E9" s="2">
        <v>1</v>
      </c>
      <c r="F9" s="2"/>
      <c r="G9" s="2">
        <v>3</v>
      </c>
      <c r="H9" s="2"/>
      <c r="I9" s="2"/>
      <c r="J9" s="2"/>
      <c r="K9" s="2">
        <f t="shared" si="1"/>
        <v>6</v>
      </c>
      <c r="L9" s="10">
        <v>82076</v>
      </c>
      <c r="M9" s="8">
        <f t="shared" si="2"/>
        <v>0.7310297772795945</v>
      </c>
    </row>
    <row r="10" spans="1:13" ht="12.75">
      <c r="A10" s="2" t="s">
        <v>8</v>
      </c>
      <c r="B10" s="2" t="s">
        <v>9</v>
      </c>
      <c r="C10" s="2">
        <v>9</v>
      </c>
      <c r="D10" s="2">
        <v>2</v>
      </c>
      <c r="E10" s="2">
        <v>20</v>
      </c>
      <c r="F10" s="2">
        <v>3</v>
      </c>
      <c r="G10" s="2">
        <v>4</v>
      </c>
      <c r="H10" s="2"/>
      <c r="I10" s="2"/>
      <c r="J10" s="2">
        <v>4</v>
      </c>
      <c r="K10" s="2">
        <f t="shared" si="1"/>
        <v>42</v>
      </c>
      <c r="L10" s="10">
        <v>164551</v>
      </c>
      <c r="M10" s="8">
        <f t="shared" si="2"/>
        <v>2.5524001677291537</v>
      </c>
    </row>
    <row r="11" spans="1:13" ht="12.75">
      <c r="A11" s="2" t="s">
        <v>10</v>
      </c>
      <c r="B11" s="2" t="s">
        <v>10</v>
      </c>
      <c r="C11" s="2"/>
      <c r="D11" s="2"/>
      <c r="E11" s="2">
        <v>1</v>
      </c>
      <c r="F11" s="2"/>
      <c r="G11" s="2"/>
      <c r="H11" s="2"/>
      <c r="I11" s="2"/>
      <c r="J11" s="2"/>
      <c r="K11" s="2">
        <f t="shared" si="1"/>
        <v>1</v>
      </c>
      <c r="L11" s="10">
        <v>145471</v>
      </c>
      <c r="M11" s="8">
        <f t="shared" si="2"/>
        <v>0.06874222353596249</v>
      </c>
    </row>
    <row r="12" spans="1:13" ht="12.75" hidden="1">
      <c r="A12" s="2" t="s">
        <v>6</v>
      </c>
      <c r="B12" s="2" t="s">
        <v>7</v>
      </c>
      <c r="C12" s="2"/>
      <c r="D12" s="2"/>
      <c r="E12" s="2"/>
      <c r="F12" s="2"/>
      <c r="G12" s="2"/>
      <c r="H12" s="2"/>
      <c r="I12" s="2"/>
      <c r="J12" s="2">
        <v>1</v>
      </c>
      <c r="K12" s="2">
        <f t="shared" si="1"/>
        <v>1</v>
      </c>
      <c r="L12" s="10"/>
      <c r="M12" s="8" t="e">
        <f t="shared" si="2"/>
        <v>#DIV/0!</v>
      </c>
    </row>
  </sheetData>
  <mergeCells count="7">
    <mergeCell ref="A5:B5"/>
    <mergeCell ref="A1:N1"/>
    <mergeCell ref="A2:N2"/>
    <mergeCell ref="A3:B3"/>
    <mergeCell ref="C3:J3"/>
    <mergeCell ref="L3:L4"/>
    <mergeCell ref="M3:M4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A12" sqref="A12:IV12"/>
    </sheetView>
  </sheetViews>
  <sheetFormatPr defaultColWidth="11.00390625" defaultRowHeight="12.75"/>
  <cols>
    <col min="1" max="1" width="6.625" style="1" bestFit="1" customWidth="1"/>
    <col min="2" max="2" width="16.875" style="1" bestFit="1" customWidth="1"/>
    <col min="3" max="5" width="3.50390625" style="0" bestFit="1" customWidth="1"/>
    <col min="6" max="6" width="3.50390625" style="0" customWidth="1"/>
    <col min="7" max="7" width="4.125" style="0" bestFit="1" customWidth="1"/>
    <col min="8" max="9" width="3.50390625" style="0" bestFit="1" customWidth="1"/>
    <col min="10" max="10" width="3.00390625" style="0" bestFit="1" customWidth="1"/>
    <col min="11" max="11" width="7.125" style="0" bestFit="1" customWidth="1"/>
  </cols>
  <sheetData>
    <row r="1" spans="1:14" ht="17.25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3.5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3" ht="17.25" customHeight="1">
      <c r="A3" s="28" t="s">
        <v>13</v>
      </c>
      <c r="B3" s="28"/>
      <c r="C3" s="32" t="s">
        <v>37</v>
      </c>
      <c r="D3" s="32"/>
      <c r="E3" s="32"/>
      <c r="F3" s="32"/>
      <c r="G3" s="32"/>
      <c r="H3" s="32"/>
      <c r="I3" s="32"/>
      <c r="J3" s="32"/>
      <c r="K3" s="4"/>
      <c r="L3" s="27" t="s">
        <v>29</v>
      </c>
      <c r="M3" s="27" t="s">
        <v>30</v>
      </c>
    </row>
    <row r="4" spans="1:13" ht="18" customHeight="1">
      <c r="A4" s="5" t="s">
        <v>14</v>
      </c>
      <c r="B4" s="5" t="s">
        <v>15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28</v>
      </c>
      <c r="L4" s="27"/>
      <c r="M4" s="27"/>
    </row>
    <row r="5" spans="1:13" ht="12.75">
      <c r="A5" s="20" t="s">
        <v>28</v>
      </c>
      <c r="B5" s="20"/>
      <c r="C5" s="6">
        <f aca="true" t="shared" si="0" ref="C5:J5">SUM(C6:C12)</f>
        <v>16</v>
      </c>
      <c r="D5" s="6">
        <f t="shared" si="0"/>
        <v>10</v>
      </c>
      <c r="E5" s="6">
        <f t="shared" si="0"/>
        <v>24</v>
      </c>
      <c r="F5" s="6">
        <f t="shared" si="0"/>
        <v>6</v>
      </c>
      <c r="G5" s="6">
        <f t="shared" si="0"/>
        <v>2</v>
      </c>
      <c r="H5" s="6">
        <f t="shared" si="0"/>
        <v>1</v>
      </c>
      <c r="I5" s="6">
        <f t="shared" si="0"/>
        <v>4</v>
      </c>
      <c r="J5" s="6">
        <f t="shared" si="0"/>
        <v>4</v>
      </c>
      <c r="K5" s="6">
        <f aca="true" t="shared" si="1" ref="K5:K12">SUM(C5:J5)</f>
        <v>67</v>
      </c>
      <c r="L5" s="9">
        <f>SUM(L6:L12)</f>
        <v>705565</v>
      </c>
      <c r="M5" s="7">
        <f aca="true" t="shared" si="2" ref="M5:M12">+K5*10000/L5</f>
        <v>0.9495935881173244</v>
      </c>
    </row>
    <row r="6" spans="1:13" ht="12.75">
      <c r="A6" s="2" t="s">
        <v>0</v>
      </c>
      <c r="B6" s="2" t="s">
        <v>12</v>
      </c>
      <c r="C6" s="2"/>
      <c r="D6" s="2">
        <v>1</v>
      </c>
      <c r="E6" s="2">
        <v>1</v>
      </c>
      <c r="F6" s="2"/>
      <c r="G6" s="2"/>
      <c r="H6" s="2"/>
      <c r="I6" s="2"/>
      <c r="J6" s="2"/>
      <c r="K6" s="2">
        <f t="shared" si="1"/>
        <v>2</v>
      </c>
      <c r="L6" s="10">
        <v>15797</v>
      </c>
      <c r="M6" s="8">
        <f t="shared" si="2"/>
        <v>1.2660631765525099</v>
      </c>
    </row>
    <row r="7" spans="1:13" ht="12.75">
      <c r="A7" s="2" t="s">
        <v>1</v>
      </c>
      <c r="B7" s="2" t="s">
        <v>2</v>
      </c>
      <c r="C7" s="2">
        <v>4</v>
      </c>
      <c r="D7" s="2"/>
      <c r="E7" s="2">
        <v>7</v>
      </c>
      <c r="F7" s="2"/>
      <c r="G7" s="2"/>
      <c r="H7" s="2"/>
      <c r="I7" s="2">
        <v>2</v>
      </c>
      <c r="J7" s="2"/>
      <c r="K7" s="2">
        <f t="shared" si="1"/>
        <v>13</v>
      </c>
      <c r="L7" s="10">
        <v>59447</v>
      </c>
      <c r="M7" s="8">
        <f t="shared" si="2"/>
        <v>2.186821874947432</v>
      </c>
    </row>
    <row r="8" spans="1:13" ht="12.75">
      <c r="A8" s="2" t="s">
        <v>3</v>
      </c>
      <c r="B8" s="2" t="s">
        <v>4</v>
      </c>
      <c r="C8" s="2">
        <v>2</v>
      </c>
      <c r="D8" s="2">
        <v>3</v>
      </c>
      <c r="E8" s="2">
        <v>3</v>
      </c>
      <c r="F8" s="2">
        <v>2</v>
      </c>
      <c r="G8" s="2">
        <v>2</v>
      </c>
      <c r="H8" s="2"/>
      <c r="I8" s="2">
        <v>1</v>
      </c>
      <c r="J8" s="2">
        <v>2</v>
      </c>
      <c r="K8" s="2">
        <f t="shared" si="1"/>
        <v>15</v>
      </c>
      <c r="L8" s="10">
        <v>286541</v>
      </c>
      <c r="M8" s="8">
        <f t="shared" si="2"/>
        <v>0.5234852952980551</v>
      </c>
    </row>
    <row r="9" spans="1:13" ht="12.75">
      <c r="A9" s="2" t="s">
        <v>5</v>
      </c>
      <c r="B9" s="2" t="s">
        <v>11</v>
      </c>
      <c r="C9" s="2">
        <v>2</v>
      </c>
      <c r="D9" s="2">
        <v>2</v>
      </c>
      <c r="E9" s="2">
        <v>5</v>
      </c>
      <c r="F9" s="2">
        <v>2</v>
      </c>
      <c r="G9" s="2"/>
      <c r="H9" s="2">
        <v>1</v>
      </c>
      <c r="I9" s="2"/>
      <c r="J9" s="2">
        <v>1</v>
      </c>
      <c r="K9" s="2">
        <f t="shared" si="1"/>
        <v>13</v>
      </c>
      <c r="L9" s="10">
        <v>71913</v>
      </c>
      <c r="M9" s="8">
        <f t="shared" si="2"/>
        <v>1.8077399079443217</v>
      </c>
    </row>
    <row r="10" spans="1:13" ht="12.75">
      <c r="A10" s="2" t="s">
        <v>8</v>
      </c>
      <c r="B10" s="2" t="s">
        <v>9</v>
      </c>
      <c r="C10" s="2">
        <v>8</v>
      </c>
      <c r="D10" s="2">
        <v>1</v>
      </c>
      <c r="E10" s="2">
        <v>8</v>
      </c>
      <c r="F10" s="2">
        <v>2</v>
      </c>
      <c r="G10" s="2"/>
      <c r="H10" s="2"/>
      <c r="I10" s="2">
        <v>1</v>
      </c>
      <c r="J10" s="2">
        <v>1</v>
      </c>
      <c r="K10" s="2">
        <f t="shared" si="1"/>
        <v>21</v>
      </c>
      <c r="L10" s="10">
        <v>130256</v>
      </c>
      <c r="M10" s="8">
        <f t="shared" si="2"/>
        <v>1.6122098022355975</v>
      </c>
    </row>
    <row r="11" spans="1:13" ht="12.75">
      <c r="A11" s="2" t="s">
        <v>10</v>
      </c>
      <c r="B11" s="2" t="s">
        <v>10</v>
      </c>
      <c r="C11" s="2"/>
      <c r="D11" s="2"/>
      <c r="E11" s="2"/>
      <c r="F11" s="2"/>
      <c r="G11" s="2"/>
      <c r="H11" s="2"/>
      <c r="I11" s="2"/>
      <c r="J11" s="2"/>
      <c r="K11" s="2">
        <f t="shared" si="1"/>
        <v>0</v>
      </c>
      <c r="L11" s="10">
        <v>141611</v>
      </c>
      <c r="M11" s="8">
        <f t="shared" si="2"/>
        <v>0</v>
      </c>
    </row>
    <row r="12" spans="1:13" ht="12.75" hidden="1">
      <c r="A12" s="2" t="s">
        <v>6</v>
      </c>
      <c r="B12" s="2" t="s">
        <v>7</v>
      </c>
      <c r="C12" s="2"/>
      <c r="D12" s="2">
        <v>3</v>
      </c>
      <c r="E12" s="2"/>
      <c r="F12" s="2"/>
      <c r="G12" s="2"/>
      <c r="H12" s="2"/>
      <c r="I12" s="2"/>
      <c r="J12" s="2"/>
      <c r="K12" s="2">
        <f t="shared" si="1"/>
        <v>3</v>
      </c>
      <c r="L12" s="10"/>
      <c r="M12" s="8" t="e">
        <f t="shared" si="2"/>
        <v>#DIV/0!</v>
      </c>
    </row>
  </sheetData>
  <mergeCells count="7">
    <mergeCell ref="A5:B5"/>
    <mergeCell ref="A1:N1"/>
    <mergeCell ref="A2:N2"/>
    <mergeCell ref="A3:B3"/>
    <mergeCell ref="C3:J3"/>
    <mergeCell ref="L3:L4"/>
    <mergeCell ref="M3:M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Quejas Nacional</dc:title>
  <dc:subject/>
  <dc:creator/>
  <cp:keywords/>
  <dc:description/>
  <cp:lastModifiedBy>4242800</cp:lastModifiedBy>
  <dcterms:created xsi:type="dcterms:W3CDTF">2007-11-01T14:43:48Z</dcterms:created>
  <dcterms:modified xsi:type="dcterms:W3CDTF">2008-07-30T13:03:25Z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AEVVZYF6TF2M-623-75</vt:lpwstr>
  </property>
  <property fmtid="{D5CDD505-2E9C-101B-9397-08002B2CF9AE}" pid="4" name="_dlc_DocIdItemGu">
    <vt:lpwstr>470904c2-646b-4bef-b02b-e10165183540</vt:lpwstr>
  </property>
  <property fmtid="{D5CDD505-2E9C-101B-9397-08002B2CF9AE}" pid="5" name="_dlc_DocIdU">
    <vt:lpwstr>http://bog127/AAeronautica/Estadisticas/TAereo/_layouts/DocIdRedir.aspx?ID=AEVVZYF6TF2M-623-75, AEVVZYF6TF2M-623-75</vt:lpwstr>
  </property>
  <property fmtid="{D5CDD505-2E9C-101B-9397-08002B2CF9AE}" pid="6" name="Cla">
    <vt:lpwstr>CALIDAD 2007</vt:lpwstr>
  </property>
  <property fmtid="{D5CDD505-2E9C-101B-9397-08002B2CF9AE}" pid="7" name="Secci">
    <vt:lpwstr>Calidad del Servicio</vt:lpwstr>
  </property>
  <property fmtid="{D5CDD505-2E9C-101B-9397-08002B2CF9AE}" pid="8" name="Ord">
    <vt:lpwstr>03</vt:lpwstr>
  </property>
  <property fmtid="{D5CDD505-2E9C-101B-9397-08002B2CF9AE}" pid="9" name="Forma">
    <vt:lpwstr>/Style%20Library/Images/xls.svg</vt:lpwstr>
  </property>
  <property fmtid="{D5CDD505-2E9C-101B-9397-08002B2CF9AE}" pid="10" name="Filt">
    <vt:lpwstr>CALIDAD 2007</vt:lpwstr>
  </property>
</Properties>
</file>